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аб.1" sheetId="1" r:id="rId1"/>
    <sheet name="Таб.2" sheetId="2" r:id="rId2"/>
  </sheets>
  <definedNames>
    <definedName name="_xlnm.Print_Titles" localSheetId="0">'Таб.1'!$7:$8</definedName>
  </definedNames>
  <calcPr fullCalcOnLoad="1"/>
</workbook>
</file>

<file path=xl/sharedStrings.xml><?xml version="1.0" encoding="utf-8"?>
<sst xmlns="http://schemas.openxmlformats.org/spreadsheetml/2006/main" count="283" uniqueCount="264">
  <si>
    <t>(в рублях)</t>
  </si>
  <si>
    <t>Наименование мероприятия</t>
  </si>
  <si>
    <t>ЦСР</t>
  </si>
  <si>
    <t>Объемы бюджетных ассигнований</t>
  </si>
  <si>
    <t>2019 год</t>
  </si>
  <si>
    <t>Программная часть расходов бюджета</t>
  </si>
  <si>
    <t>02.0.00.00000</t>
  </si>
  <si>
    <t>Подпрограмма «Комплексные меры по профилактике наркомании и вредных зависимостей в МО Гайский городской округ»</t>
  </si>
  <si>
    <t>02.5.00.00000</t>
  </si>
  <si>
    <t>Основное мероприятие «Обеспечение мер, направленных на профилактику наркомании, других асоциальных явлений, формирование здорового образа жизни»</t>
  </si>
  <si>
    <t>02.5.02.00000</t>
  </si>
  <si>
    <t>Проведение мероприятий, направленных на профилактику наркомании</t>
  </si>
  <si>
    <t>02.5.02.60330</t>
  </si>
  <si>
    <t>08.0.00.00000</t>
  </si>
  <si>
    <t>08.1.00.00000</t>
  </si>
  <si>
    <t>Основное мероприятие «Строительство (ввод в эксплуатацию) жилья экономического класса для нужд населения»</t>
  </si>
  <si>
    <t>08.1.03.00000</t>
  </si>
  <si>
    <t>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</t>
  </si>
  <si>
    <t>08.1.03.80500</t>
  </si>
  <si>
    <t>08.1.03.R0820</t>
  </si>
  <si>
    <t>11.0.00.00000</t>
  </si>
  <si>
    <t>Подпрограмма  «Развитие дошкольного образования детей»</t>
  </si>
  <si>
    <t>11.1.00.00000</t>
  </si>
  <si>
    <t>Основное мероприятие «Предоставление дошкольного образования детям»</t>
  </si>
  <si>
    <t>11.1.01.00000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</si>
  <si>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</si>
  <si>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11.1.01.80981</t>
  </si>
  <si>
    <t>Основное мероприятие «Присмотр и уход за детьми, посещающими образовательные организации, реализующие образовательную программу дошкольного образования»</t>
  </si>
  <si>
    <t>11.1.02.00000</t>
  </si>
  <si>
    <t>Обеспечение деятельности организаций дошкольного образования, расходы на питание воспитанников и содержание зданий и сооружений муниципальных образовательных организаций</t>
  </si>
  <si>
    <t>11.1.02.20060</t>
  </si>
  <si>
    <t>Основное мероприятие «Предоставление компенсации затрат родителей на обучение детей-инвалидов на дому»</t>
  </si>
  <si>
    <t>11.1.03.00000</t>
  </si>
  <si>
    <t>11.1.03.80260</t>
  </si>
  <si>
    <t>Основное мероприятие «Выплаты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образования»</t>
  </si>
  <si>
    <t>11.1.04.00000</t>
  </si>
  <si>
    <t>Осуществление переданных полномочий по выплате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</si>
  <si>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11.1.04.80190</t>
  </si>
  <si>
    <t>Подпрограмма «Развитие общего образования детей»</t>
  </si>
  <si>
    <t>11.2.00.00000</t>
  </si>
  <si>
    <t>Основное мероприятие «Предоставление общего образования детям»</t>
  </si>
  <si>
    <t>11.2.01.00000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</si>
  <si>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а также дополнительного образования детей в муниципальных образовательных организациях</t>
  </si>
  <si>
    <t>11.2.01.80982</t>
  </si>
  <si>
    <t>Основное мероприятие «Обеспечение деятельности организаций общего образования образовательных организаций, реализующих программу общего образования»</t>
  </si>
  <si>
    <t>11.2.02.00000</t>
  </si>
  <si>
    <t xml:space="preserve">Обеспечение деятельности организаций общего образования и содержания зданий, сооружений муниципальных образовательных организаций, реализующих программу общего образования </t>
  </si>
  <si>
    <t>11.2.02.20070</t>
  </si>
  <si>
    <t>Подпрограмма «Развитие дополнительного образования детей»</t>
  </si>
  <si>
    <t>11.3.00.00000</t>
  </si>
  <si>
    <t>Основное мероприятие «Предоставление дополнительного образования детям»</t>
  </si>
  <si>
    <t>11.3.01.00000</t>
  </si>
  <si>
    <t>Обеспечение деятельности  и содержание зданий и сооружений организаций дополнительного образования</t>
  </si>
  <si>
    <t>11.3.01.20080</t>
  </si>
  <si>
    <t>11.4.00.00000</t>
  </si>
  <si>
    <t>11.4.01.00000</t>
  </si>
  <si>
    <t>11.4.01.S0170</t>
  </si>
  <si>
    <t>11.4.02.00000</t>
  </si>
  <si>
    <t>Оснащение материально-технической базы пищеблоков общеобразовательных организаций</t>
  </si>
  <si>
    <t>11.4.02.60200</t>
  </si>
  <si>
    <t>Подпрограмма «Защита прав детей, муниципальная поддержка детей-сирот и детей с ограниченными возможностями здоровья»</t>
  </si>
  <si>
    <t>11.5.00.00000</t>
  </si>
  <si>
    <t>Основное мероприятие «Оказание мер соц. поддержки в области охраны семьи и детства»</t>
  </si>
  <si>
    <t>11.5.01.00000</t>
  </si>
  <si>
    <t>Выплата единовременного пособия при всех формах устройства детей, лишенных родительского попечения, в семью</t>
  </si>
  <si>
    <t>11.5.01.52600</t>
  </si>
  <si>
    <t>Осуществление переданных полномочий по содержанию ребенка в семье опекуна</t>
  </si>
  <si>
    <t>11.5.01.88110</t>
  </si>
  <si>
    <t>Осуществление переданных полномочий по содержанию ребенка в приемной семье, а также выплате вознаграждения, причитающегося приемному родителю</t>
  </si>
  <si>
    <t>11.5.01.88120</t>
  </si>
  <si>
    <t>Основное мероприятие «Организация и осуществление деятельности по опеке и попечительству над несовершеннолетними»</t>
  </si>
  <si>
    <t>11.5.02.00000</t>
  </si>
  <si>
    <t>Осуществление переданных полномочий по организации и осуществлению деятельности по опеке и попечительству над несовершеннолетними</t>
  </si>
  <si>
    <t>11.5.02.80954</t>
  </si>
  <si>
    <t>Основное мероприятие «Организация отдыха и оздоровления детей»</t>
  </si>
  <si>
    <t>11.5.03.00000</t>
  </si>
  <si>
    <t>Мероприятия по проведению оздоровительной кампании детей</t>
  </si>
  <si>
    <t>11.5.03.60070</t>
  </si>
  <si>
    <t>Осуществление переданных полномочий по финансовому обеспечению мероприятий по отдыху детей в каникулярное время</t>
  </si>
  <si>
    <t>11.5.03.80530</t>
  </si>
  <si>
    <t>12.0.00.00000</t>
  </si>
  <si>
    <t>Подпрограмма  «Культура и искусство»</t>
  </si>
  <si>
    <t>12.2.00.00000</t>
  </si>
  <si>
    <t>Основное мероприятие «Создание условий для деятельности клубных формирований, а так же развитие местного традиционного народного творчества»</t>
  </si>
  <si>
    <t>12.2.01.00000</t>
  </si>
  <si>
    <t>Организация культурно-досуговой деятельности, а так же развитие местного традиционного народного художественного творчества, народных художественных промыслов</t>
  </si>
  <si>
    <t>12.2.01.20100</t>
  </si>
  <si>
    <t>Основное мероприятие «Предоставление дополнительного образования в сфере культуры»</t>
  </si>
  <si>
    <t>12.2.02.00000</t>
  </si>
  <si>
    <t>12.2.02.20080</t>
  </si>
  <si>
    <t>Подпрограмма «Наследие»</t>
  </si>
  <si>
    <t>12.1.00.00000</t>
  </si>
  <si>
    <t>Основное мероприятие «Организация библиотечного обслуживания населения»</t>
  </si>
  <si>
    <t>12.1.01.00000</t>
  </si>
  <si>
    <t>Организация библиотечного обслуживания населения</t>
  </si>
  <si>
    <t>12.1.01.20150</t>
  </si>
  <si>
    <t>13.0.00.00000</t>
  </si>
  <si>
    <t>Подпрограмма «Развитие физической культуры и массового спорта»</t>
  </si>
  <si>
    <t>13.2.00.00000</t>
  </si>
  <si>
    <t>Основное мероприятие «Организация и проведение физкультурных мероприятий и массовых спортивных мероприятий, участие команд в соревнованиях различного уровня, в соответствии с календарным планом»</t>
  </si>
  <si>
    <t>13.2.01.00000</t>
  </si>
  <si>
    <t>Организация и проведение физкультурных мероприятий и массовых спортивных мероприятий, участие команд в соревнованиях различного уровня</t>
  </si>
  <si>
    <t>13.2.01.60220</t>
  </si>
  <si>
    <t>Основное мероприятие «Организация и проведение официальных физкультурных (физкультурно-оздоровительных) мероприятий»</t>
  </si>
  <si>
    <t>13.2.02.00000</t>
  </si>
  <si>
    <t>Обеспечение деятельности учреждений, в области физической культуры и спорта</t>
  </si>
  <si>
    <t>13.2.02.20160</t>
  </si>
  <si>
    <t>15.0.00.00000</t>
  </si>
  <si>
    <t>Основное мероприятие «Организация и проведение мероприятий в области молодежной политики»</t>
  </si>
  <si>
    <t>15.0.01.00000</t>
  </si>
  <si>
    <t>Организация и проведение мероприятий в области молодежной политики</t>
  </si>
  <si>
    <t>15.0.01.60170</t>
  </si>
  <si>
    <t>Основное мероприятие «Обеспечение деятельности учреждений в области молодежной политики»</t>
  </si>
  <si>
    <t>15.0.02.00000</t>
  </si>
  <si>
    <t>Обеспечение деятельности учреждений в области молодежной политики</t>
  </si>
  <si>
    <t>15.0.02.20090</t>
  </si>
  <si>
    <t>16.0.00.00000</t>
  </si>
  <si>
    <t>Основное мероприятие «Улучшение жилищных условий молодых семей»</t>
  </si>
  <si>
    <t>16.0.01.00000</t>
  </si>
  <si>
    <t>16.0.01.S0810</t>
  </si>
  <si>
    <t>Реализация мероприятий, предусмотренных федеральным законодательством, источником финансового обеспечения которых являются средства областного бюджета</t>
  </si>
  <si>
    <t>77.3.00.00000</t>
  </si>
  <si>
    <t>Осуществление переданных полномочий по созданию и организации деятельности комиссий по делам несовершеннолетних и защите их прав</t>
  </si>
  <si>
    <t>77.3.00.80951</t>
  </si>
  <si>
    <t>в Гайском городском округе за счет средств бюджета</t>
  </si>
  <si>
    <t>Направление</t>
  </si>
  <si>
    <t>Содержание услуги, льготы</t>
  </si>
  <si>
    <t>Категория получателей</t>
  </si>
  <si>
    <t>Объем бюджетных ассигнований</t>
  </si>
  <si>
    <t>Плановый период</t>
  </si>
  <si>
    <t>I. Муниципальная поддержка в сфере образования</t>
  </si>
  <si>
    <t>Цель: Обеспечение высокого качества  образования в Гайском городском округе в соответствии с меняющимися запросами населения и перспективными задачами развития общества и экономики</t>
  </si>
  <si>
    <t>Общедоступное и бесплатное дошкольное образование в соответствии с федеральными государственными образовательными стандартами</t>
  </si>
  <si>
    <t>Предоставление общедоступного и бесплатного дошкольного образования</t>
  </si>
  <si>
    <t>Дети от 1,5 лет до 6 лет</t>
  </si>
  <si>
    <t>Присмотр и уход за детьми, посещающими образовательные организации, реализующие образовательную программу дошкольного образования</t>
  </si>
  <si>
    <t>Выплата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</si>
  <si>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Обучение детей-инвалидов в образовательных организациях, реализующих программу дошкольного образования, а также предоставление компенсации затрат родителей (законных представителей) на обучение детей-инвалидов на дому</t>
  </si>
  <si>
    <t>Общедоступное и бесплатное начальное общее, основное общее и среднее общее образование в соответствии с федеральными государственными образовательными стандартами</t>
  </si>
  <si>
    <t>Предоставление общедоступного и бесплатного образования</t>
  </si>
  <si>
    <t>Дети от 6 лет до 17 лет</t>
  </si>
  <si>
    <t>Удешевление питания учащихся в общеобразовательных муниципальных учреждениях</t>
  </si>
  <si>
    <t>Обеспечение деятельности организаций общего образования образовательных организаций, реализующих программу общего образования</t>
  </si>
  <si>
    <t>Предоставление дополнительного образования детям</t>
  </si>
  <si>
    <t xml:space="preserve">Дети от 5 лет до 17 лет                       </t>
  </si>
  <si>
    <t>Итого по разделу I</t>
  </si>
  <si>
    <t>II. Муниципальная поддержка в сфере социальной политики</t>
  </si>
  <si>
    <t>Организация отдыха и оздоровления детей</t>
  </si>
  <si>
    <t>Дети школьного возраста</t>
  </si>
  <si>
    <t>Мероприятия по отдыху детей в каникулярное время</t>
  </si>
  <si>
    <t>Дети школьного возраста (по 15 лет включительно)</t>
  </si>
  <si>
    <t>Итого по разделу II</t>
  </si>
  <si>
    <t>III. Государственная поддержка семьи и детей в сфере культуры</t>
  </si>
  <si>
    <t>Библиотечное обслуживание посетителей библиотек</t>
  </si>
  <si>
    <t>Обеспечение доступа к библиотечным фондам</t>
  </si>
  <si>
    <t>Дети, молодежь до 25 лет</t>
  </si>
  <si>
    <t>Организация и проведение мероприятий в сфере культуры, кинематографии</t>
  </si>
  <si>
    <t>Показ концертов и культурно досуговых мероприятий</t>
  </si>
  <si>
    <t>Дети от 0 лет и старше</t>
  </si>
  <si>
    <t>Итого по разделу III</t>
  </si>
  <si>
    <t>IV. Государственная поддержка семьи и детей в сфере физической, культуры, спорта и туризма</t>
  </si>
  <si>
    <t>Развитие детско-юношеского спорта</t>
  </si>
  <si>
    <t>Привлечение детей к занятиям детско-юношеским спортом</t>
  </si>
  <si>
    <t>Дети от 6 лет и старше</t>
  </si>
  <si>
    <t>Итого по разделу IV</t>
  </si>
  <si>
    <t>V. Государственная поддержка несовершеннолетних и защита их прав</t>
  </si>
  <si>
    <t>Опека и попечительство над несовершеннолетними</t>
  </si>
  <si>
    <t>Дети с рождения 17 лет</t>
  </si>
  <si>
    <t>Выплата единовременного пособия при всех формах устройства детей, лишенных родительского попечения, в семью и на содержание детей в замещающих семьях</t>
  </si>
  <si>
    <t>Профилактика безнадзорности, беспризорности и правонарушений несовершеннолетних, защиты их прав и интересов</t>
  </si>
  <si>
    <t>Создание и организация деятельности комиссии по делам несовершеннолетних и защите их прав</t>
  </si>
  <si>
    <t>Итого по разделу V</t>
  </si>
  <si>
    <t>VI. Государственная поддержка семьи и детей в сфере обеспечения жильем и улучшения жилищных условий</t>
  </si>
  <si>
    <t>Обеспечение жилыми помещениями</t>
  </si>
  <si>
    <t>Предоставление благоустроенного жилого помещения общей площадью 33 квадратных метра по договору найма специализированного жилого помещения</t>
  </si>
  <si>
    <t xml:space="preserve"> Дети-сироты и дети, оставшиеся без попечения родителей, лица из числа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</si>
  <si>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Улучшение жилищных условий</t>
  </si>
  <si>
    <t>Предоставление малоимущим гражданам жилых помещений муниципального жилищного фонда по договорам социального найма</t>
  </si>
  <si>
    <t>Отдельная категория граждан, признанных нуждающимися в жилых помещениях, предоставляемых по договорам социального найма (семьям, имеющим детей-инвалидов, страдающим тяжелой формой хронических заболеваний)</t>
  </si>
  <si>
    <t>Предоставление социальных выплат в размере 40 процентов от расчетной стоимости жилья на строительство или приобретение жилья на первичном или вторичном рынке у любых физических или юридических лиц, а также на погашение основной суммы долга и уплату процентов по жилищным кредитам или займам</t>
  </si>
  <si>
    <t>Молодые семьи, находящиеся в сложной жизненной ситуации, семьи молодых специалистов, нуждающиеся в улучшении жилищных условий, возраст супругов (единственного родителя) в которых не превышает 35 лет</t>
  </si>
  <si>
    <t>Предоставление социальных выплат в размере 5-20 процентов от расчетной стоимости жилья на погашение части стоимости жилья в случае рождения (усыновления) ребенка</t>
  </si>
  <si>
    <t>Нуждающиеся в улучшении жилищных условий молодые семьи, возраст супругов (единственного родителя) в которых не превышает 35 лет, имеющие одного и более детей в возрасте до 3 лет</t>
  </si>
  <si>
    <t>Итого по разделу VI</t>
  </si>
  <si>
    <t>VII. Государственная поддержка семьи и детей в сфере молодежной политики</t>
  </si>
  <si>
    <t>Развитие молодежи Гайского городского округа</t>
  </si>
  <si>
    <t>Комплексные меры по профилактике наркомании и вредных зависимостей</t>
  </si>
  <si>
    <t>Обеспечение мер, направленных на профилактику наркомании, других асоциальных явлений, формирование здорового образа жизни</t>
  </si>
  <si>
    <t>Итого по разделу VII</t>
  </si>
  <si>
    <t>Итого расходов</t>
  </si>
  <si>
    <t>Предоставление дополнительного образования детям в сфере образования и культуры</t>
  </si>
  <si>
    <t>Всего расходов</t>
  </si>
  <si>
    <t xml:space="preserve">                </t>
  </si>
  <si>
    <t xml:space="preserve">  (в рублях)</t>
  </si>
  <si>
    <t>08.1.03.80510</t>
  </si>
  <si>
    <t>2020 год</t>
  </si>
  <si>
    <t>Обеспечение деятельности  и содержание зданий и сооружений спортивных школ</t>
  </si>
  <si>
    <t>13.2.06.20180</t>
  </si>
  <si>
    <t>13.2.06.00000</t>
  </si>
  <si>
    <t>Основное мероприятие "Обеспечение условий для развития физической культуры и спорта в учреждениях спортивной подготовки"</t>
  </si>
  <si>
    <t>Дополнительное финансовое обеспечение мероприятий по организации питания учащихся в общеобразовательных организациях</t>
  </si>
  <si>
    <t>16.0.01.L4970</t>
  </si>
  <si>
    <t>Реализация мероприятий по обеспечению жильем молодых семей</t>
  </si>
  <si>
    <t>Непрограммная часть расходов бюджета</t>
  </si>
  <si>
    <t>Прочие непрограммные мероприятия</t>
  </si>
  <si>
    <t>75.5.00.00000</t>
  </si>
  <si>
    <t>Реализация социально значимых мероприятий, за счет дотаций на сбалансированность местных бюджетов из областного бюджета</t>
  </si>
  <si>
    <t>75.5.00.60500</t>
  </si>
  <si>
    <t>Распределение бюджетных ассигнований, направляемых на поддержку семьи и детей в Гайском городском округе («Детский бюджет»), на 2019 год и на плановый период 2020 и 2021 годов</t>
  </si>
  <si>
    <t>Направления поддержки семьи и детей</t>
  </si>
  <si>
    <t>на 2019 год и на плановый период 2020 и 2021 годов</t>
  </si>
  <si>
    <t>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</si>
  <si>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</si>
  <si>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«Совершенствование организации питания учащихся в образовательных организациях Гайского городского округаа»</t>
  </si>
  <si>
    <t>Основное мероприятие «Совершенствование организации питания учащихся в общеобразовательных организациях"</t>
  </si>
  <si>
    <t>Основное мероприятие «Модернизация материально-технической базы пищеблоков образовательных организаций»</t>
  </si>
  <si>
    <t>Оснащение материально-технической базы пищеблоков дошкольных образовательных организаций</t>
  </si>
  <si>
    <t>11.4.02.60540</t>
  </si>
  <si>
    <t>Основное мероприятие "Совершенствование организации питания воспитанников в дошкольных образовательных организациях"</t>
  </si>
  <si>
    <t>11.4.03.00000</t>
  </si>
  <si>
    <t>Совершенствование организации питания воспитанников в дошкольных образовательных организациях</t>
  </si>
  <si>
    <t>11.4.03.60530</t>
  </si>
  <si>
    <t>11.1.02.20061</t>
  </si>
  <si>
    <t>11.2.02.20071</t>
  </si>
  <si>
    <t>Предоставление социальных выплат на приобретение (строительство) жилья отдельным категориям молодых семей</t>
  </si>
  <si>
    <t>Основное мероприятие "Создание условий для занятия физической культурой и спортом в сельских школах"</t>
  </si>
  <si>
    <t>11.2.Е2.00000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</si>
  <si>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</si>
  <si>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11.2.Е2.50970</t>
  </si>
  <si>
    <t>11.2.Е2.S1040</t>
  </si>
  <si>
    <t>Проведение капитального ремонта в спортивных залах общеобразовательных организаций, расположенных в сельской местности</t>
  </si>
  <si>
    <t>Основное мероприятие "Создание универсальной безбарьерной среды для инклюзивного образования детей-инвалидов"</t>
  </si>
  <si>
    <t>11.2.П8.00000</t>
  </si>
  <si>
    <t>11.2.П8.S1050</t>
  </si>
  <si>
    <t>Проведение мероприятий по формированию сети образовательных организаций, в которых созданы условия для инклюзивного образования детей-инвалидов</t>
  </si>
  <si>
    <t>11.3.П8.00000</t>
  </si>
  <si>
    <t>11.3.П8.S1050</t>
  </si>
  <si>
    <t>2021 год</t>
  </si>
  <si>
    <t>Муниципальная программа «Безопасность населения Гайского городского округа на 2016-2021 годы»</t>
  </si>
  <si>
    <t>Муниципальная программа «Стимулирование развития жилищного строительства в Гайском городском округе на 2016 - 2021 годы»</t>
  </si>
  <si>
    <t>Подпрограмма «Комплексное освоение и развитие территорий в целях жилищного строительства в 2016 - 2021 годах»</t>
  </si>
  <si>
    <t>Муниципальная программа «Развитие образования Гайского городского округа Оренбургской области на 2016-2021 годы»</t>
  </si>
  <si>
    <t>Муниципальная программа «Развитие культуры Гайского городского округа Оренбургской области на 2016-2021 годы»</t>
  </si>
  <si>
    <t>Муниципальная программа «Развитие физической культуры и массового спорта на территории Гайского городского округа на 2016-2021 годы»</t>
  </si>
  <si>
    <t>Муниципальная программа «Молодежь  Гайского городского округа на 2016-2021 годы»</t>
  </si>
  <si>
    <t>Муниципальная программа «Молодая семья в Гайском городском округе на 2016-2021 годы»</t>
  </si>
  <si>
    <t>Таблица 2                                                                                                 к приложению № 8                                                                          к решению Совета депутатов Гайского городского округа от 18.12.2018  № 340</t>
  </si>
  <si>
    <t>Таблица 1                                                                                          к приложению № 8                                                                   к решению Совета депутатов Гайского городского округа от 18.12.2018 № 340</t>
  </si>
  <si>
    <r>
      <t>Цель:</t>
    </r>
    <r>
      <rPr>
        <b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Создание благоприятных условий для комплексного развития и жизнедеятельности детей</t>
    </r>
  </si>
  <si>
    <r>
      <t xml:space="preserve">Цель: </t>
    </r>
    <r>
      <rPr>
        <i/>
        <sz val="11"/>
        <rFont val="Times New Roman"/>
        <family val="1"/>
      </rPr>
      <t>Расширение доступа населения к культурным ценностям и информации и обеспечение прав граждан на участие в культурной жизни и реализация творческого потенциала населения</t>
    </r>
  </si>
  <si>
    <r>
      <t>Цель: Р</t>
    </r>
    <r>
      <rPr>
        <i/>
        <sz val="11"/>
        <rFont val="Times New Roman"/>
        <family val="1"/>
      </rPr>
      <t xml:space="preserve">азвитие детско-юношеского спорта с целью вовлечения подрастающего поколения в активные занятия физической культурой и спортом, использование этих занятий для сохранения и укрепления здоровья детей и подростков, их физического и духовного совершенствования </t>
    </r>
  </si>
  <si>
    <r>
      <t>Цель</t>
    </r>
    <r>
      <rPr>
        <i/>
        <sz val="11"/>
        <rFont val="Times New Roman"/>
        <family val="1"/>
      </rPr>
      <t>: Развитие семейных форм устройства детей-сирот, оставшихся без попечения родителей; создание благоприятных условий для комплексного развития и жизнедеятельности детей-сирот, оставшихся без попечения родителей</t>
    </r>
  </si>
  <si>
    <r>
      <t xml:space="preserve">Цель: </t>
    </r>
    <r>
      <rPr>
        <i/>
        <sz val="11"/>
        <rFont val="Times New Roman"/>
        <family val="1"/>
      </rPr>
      <t>Увеличение объема ввода в эксплуатацию жилья экономического класса и объектов инфраструктуры на вовлеченных в экономический оборот в целях жилищного строительства земельных участках, оказание на муниципальном уровне поддержки в решении жилищной проблемы молодым семьям, возраст каждого из супругов в которых не превышает 35 лет, признанным в установленном порядке нуждающимися в улучшении жилищных условий</t>
    </r>
  </si>
  <si>
    <r>
      <t>Цель: Создание  условий для успешной социализации и эффективной самореализации молодых людей, использование потенциала молодежи в интересах социально-экономического, общественно-политического и культурного развития</t>
    </r>
    <r>
      <rPr>
        <i/>
        <sz val="11"/>
        <color indexed="10"/>
        <rFont val="Times New Roman"/>
        <family val="1"/>
      </rPr>
      <t xml:space="preserve"> </t>
    </r>
    <r>
      <rPr>
        <i/>
        <sz val="11"/>
        <rFont val="Times New Roman"/>
        <family val="1"/>
      </rPr>
      <t>Гайского городского округа</t>
    </r>
  </si>
  <si>
    <t>Оплата выполнения административно-управленческим персоналом трудовых функций по организации предоставления общедоступного и бесплатного дошкольного образования</t>
  </si>
  <si>
    <t>Оплата выполнения административно-управленческим персоналом трудовых функций по организации предоставления начального общего, основного общего, среднего общего образования, а также дополнительного образования детей по основным общеобразовательным программам</t>
  </si>
  <si>
    <t>13.2.06.60150</t>
  </si>
  <si>
    <t>Капитальный и текущий ремонт зданий и сооружений муниципальных учреждений и организаций</t>
  </si>
  <si>
    <t>Основное мероприятие "Повышение доступности общеобразовательных услуг"</t>
  </si>
  <si>
    <t>11.2.05.00000</t>
  </si>
  <si>
    <t>11.2.05.60490</t>
  </si>
  <si>
    <t>Оснащение общеобразовательных учреждений транспортными средствами для осуществления подвоза учеников</t>
  </si>
  <si>
    <t>Таблица 1                                                                                          к приложению № 7                                                                   к решению Совета депутатов Гайского городского округа от 31.01.2019 № 353</t>
  </si>
  <si>
    <t>Таблица 2                                                                                                 к приложению № 7                                                                          к решению Совета депутатов Гайского городского округа от 31.01.2019  № 353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</si>
</sst>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000000000"/>
  </numFmts>
  <fonts count="4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201" fontId="6" fillId="0" borderId="0" xfId="53" applyNumberFormat="1" applyFont="1" applyFill="1" applyBorder="1" applyAlignment="1" applyProtection="1">
      <alignment wrapText="1"/>
      <protection hidden="1"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wrapText="1"/>
    </xf>
    <xf numFmtId="201" fontId="8" fillId="0" borderId="10" xfId="53" applyNumberFormat="1" applyFont="1" applyFill="1" applyBorder="1" applyAlignment="1" applyProtection="1">
      <alignment wrapText="1"/>
      <protection hidden="1"/>
    </xf>
    <xf numFmtId="4" fontId="8" fillId="0" borderId="10" xfId="53" applyNumberFormat="1" applyFont="1" applyFill="1" applyBorder="1" applyAlignment="1" applyProtection="1">
      <alignment horizontal="center" wrapText="1"/>
      <protection hidden="1"/>
    </xf>
    <xf numFmtId="0" fontId="10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/>
    </xf>
    <xf numFmtId="0" fontId="8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4" fontId="10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4" fontId="10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C75" sqref="C75"/>
    </sheetView>
  </sheetViews>
  <sheetFormatPr defaultColWidth="8.7109375" defaultRowHeight="12.75"/>
  <cols>
    <col min="1" max="1" width="68.00390625" style="7" customWidth="1"/>
    <col min="2" max="2" width="17.140625" style="7" customWidth="1"/>
    <col min="3" max="3" width="19.421875" style="7" bestFit="1" customWidth="1"/>
    <col min="4" max="4" width="19.140625" style="7" customWidth="1"/>
    <col min="5" max="5" width="18.00390625" style="7" customWidth="1"/>
    <col min="6" max="16384" width="8.7109375" style="7" customWidth="1"/>
  </cols>
  <sheetData>
    <row r="1" spans="4:5" ht="53.25" customHeight="1">
      <c r="D1" s="34" t="s">
        <v>262</v>
      </c>
      <c r="E1" s="34"/>
    </row>
    <row r="2" spans="1:5" ht="55.5" customHeight="1">
      <c r="A2" s="1"/>
      <c r="D2" s="34" t="s">
        <v>247</v>
      </c>
      <c r="E2" s="34"/>
    </row>
    <row r="3" ht="15.75">
      <c r="A3" s="2"/>
    </row>
    <row r="4" spans="1:5" ht="12.75">
      <c r="A4" s="35" t="s">
        <v>208</v>
      </c>
      <c r="B4" s="35"/>
      <c r="C4" s="35"/>
      <c r="D4" s="35"/>
      <c r="E4" s="35"/>
    </row>
    <row r="5" spans="1:5" ht="24" customHeight="1">
      <c r="A5" s="35"/>
      <c r="B5" s="35"/>
      <c r="C5" s="35"/>
      <c r="D5" s="35"/>
      <c r="E5" s="35"/>
    </row>
    <row r="6" spans="1:5" ht="12" customHeight="1">
      <c r="A6" s="8"/>
      <c r="B6" s="9"/>
      <c r="C6" s="9"/>
      <c r="D6" s="9"/>
      <c r="E6" s="8" t="s">
        <v>0</v>
      </c>
    </row>
    <row r="7" spans="1:5" ht="18.75" customHeight="1">
      <c r="A7" s="36" t="s">
        <v>1</v>
      </c>
      <c r="B7" s="36" t="s">
        <v>2</v>
      </c>
      <c r="C7" s="36" t="s">
        <v>3</v>
      </c>
      <c r="D7" s="36"/>
      <c r="E7" s="36"/>
    </row>
    <row r="8" spans="1:5" ht="15">
      <c r="A8" s="36"/>
      <c r="B8" s="36"/>
      <c r="C8" s="10" t="s">
        <v>4</v>
      </c>
      <c r="D8" s="10" t="s">
        <v>195</v>
      </c>
      <c r="E8" s="10" t="s">
        <v>237</v>
      </c>
    </row>
    <row r="9" spans="1:5" ht="18.75" customHeight="1">
      <c r="A9" s="11" t="s">
        <v>5</v>
      </c>
      <c r="B9" s="11"/>
      <c r="C9" s="12">
        <f>SUM(C10+C14+C20+C67+C76+C85+C90)</f>
        <v>808538825.69</v>
      </c>
      <c r="D9" s="12">
        <f>SUM(D10+D14+D20+D67+D76+D85+D90)</f>
        <v>755170920</v>
      </c>
      <c r="E9" s="12">
        <f>SUM(E10+E14+E20+E67+E76+E85+E90)</f>
        <v>703756600</v>
      </c>
    </row>
    <row r="10" spans="1:5" ht="28.5">
      <c r="A10" s="13" t="s">
        <v>238</v>
      </c>
      <c r="B10" s="14" t="s">
        <v>6</v>
      </c>
      <c r="C10" s="15">
        <f aca="true" t="shared" si="0" ref="C10:E12">C11</f>
        <v>35000</v>
      </c>
      <c r="D10" s="15">
        <f t="shared" si="0"/>
        <v>0</v>
      </c>
      <c r="E10" s="15">
        <f t="shared" si="0"/>
        <v>0</v>
      </c>
    </row>
    <row r="11" spans="1:5" ht="30.75" customHeight="1">
      <c r="A11" s="13" t="s">
        <v>7</v>
      </c>
      <c r="B11" s="14" t="s">
        <v>8</v>
      </c>
      <c r="C11" s="15">
        <f t="shared" si="0"/>
        <v>35000</v>
      </c>
      <c r="D11" s="15">
        <f t="shared" si="0"/>
        <v>0</v>
      </c>
      <c r="E11" s="15">
        <f t="shared" si="0"/>
        <v>0</v>
      </c>
    </row>
    <row r="12" spans="1:5" ht="45">
      <c r="A12" s="16" t="s">
        <v>9</v>
      </c>
      <c r="B12" s="17" t="s">
        <v>10</v>
      </c>
      <c r="C12" s="18">
        <f t="shared" si="0"/>
        <v>35000</v>
      </c>
      <c r="D12" s="18">
        <f t="shared" si="0"/>
        <v>0</v>
      </c>
      <c r="E12" s="18">
        <f t="shared" si="0"/>
        <v>0</v>
      </c>
    </row>
    <row r="13" spans="1:5" ht="15">
      <c r="A13" s="16" t="s">
        <v>11</v>
      </c>
      <c r="B13" s="17" t="s">
        <v>12</v>
      </c>
      <c r="C13" s="18">
        <v>35000</v>
      </c>
      <c r="D13" s="18">
        <v>0</v>
      </c>
      <c r="E13" s="18">
        <v>0</v>
      </c>
    </row>
    <row r="14" spans="1:5" ht="42.75">
      <c r="A14" s="13" t="s">
        <v>239</v>
      </c>
      <c r="B14" s="14" t="s">
        <v>13</v>
      </c>
      <c r="C14" s="15">
        <f aca="true" t="shared" si="1" ref="C14:E15">SUM(C15)</f>
        <v>21905400</v>
      </c>
      <c r="D14" s="15">
        <f t="shared" si="1"/>
        <v>20604700</v>
      </c>
      <c r="E14" s="15">
        <f t="shared" si="1"/>
        <v>20604700</v>
      </c>
    </row>
    <row r="15" spans="1:5" ht="28.5">
      <c r="A15" s="13" t="s">
        <v>240</v>
      </c>
      <c r="B15" s="14" t="s">
        <v>14</v>
      </c>
      <c r="C15" s="15">
        <f t="shared" si="1"/>
        <v>21905400</v>
      </c>
      <c r="D15" s="15">
        <f t="shared" si="1"/>
        <v>20604700</v>
      </c>
      <c r="E15" s="15">
        <f t="shared" si="1"/>
        <v>20604700</v>
      </c>
    </row>
    <row r="16" spans="1:5" ht="30">
      <c r="A16" s="16" t="s">
        <v>15</v>
      </c>
      <c r="B16" s="17" t="s">
        <v>16</v>
      </c>
      <c r="C16" s="18">
        <f>SUM(C17:C19)</f>
        <v>21905400</v>
      </c>
      <c r="D16" s="18">
        <f>SUM(D17:D19)</f>
        <v>20604700</v>
      </c>
      <c r="E16" s="18">
        <f>SUM(E17:E19)</f>
        <v>20604700</v>
      </c>
    </row>
    <row r="17" spans="1:5" ht="45">
      <c r="A17" s="19" t="s">
        <v>17</v>
      </c>
      <c r="B17" s="20" t="s">
        <v>18</v>
      </c>
      <c r="C17" s="21">
        <v>2601400</v>
      </c>
      <c r="D17" s="21">
        <v>1300700</v>
      </c>
      <c r="E17" s="21">
        <v>1300700</v>
      </c>
    </row>
    <row r="18" spans="1:10" ht="61.5" customHeight="1">
      <c r="A18" s="22" t="s">
        <v>211</v>
      </c>
      <c r="B18" s="17" t="s">
        <v>194</v>
      </c>
      <c r="C18" s="23">
        <v>13979700</v>
      </c>
      <c r="D18" s="23">
        <v>13766600</v>
      </c>
      <c r="E18" s="23">
        <v>13766600</v>
      </c>
      <c r="F18" s="6"/>
      <c r="G18" s="6"/>
      <c r="H18" s="6"/>
      <c r="I18" s="6"/>
      <c r="J18" s="6"/>
    </row>
    <row r="19" spans="1:5" ht="45">
      <c r="A19" s="24" t="s">
        <v>212</v>
      </c>
      <c r="B19" s="25" t="s">
        <v>19</v>
      </c>
      <c r="C19" s="26">
        <v>5324300</v>
      </c>
      <c r="D19" s="26">
        <v>5537400</v>
      </c>
      <c r="E19" s="26">
        <v>5537400</v>
      </c>
    </row>
    <row r="20" spans="1:5" ht="28.5">
      <c r="A20" s="13" t="s">
        <v>241</v>
      </c>
      <c r="B20" s="14" t="s">
        <v>20</v>
      </c>
      <c r="C20" s="15">
        <f>SUM(C21+C31+C44+C49+C57)</f>
        <v>683532600</v>
      </c>
      <c r="D20" s="15">
        <f>SUM(D21+D31+D44+D49+D57)</f>
        <v>642105420</v>
      </c>
      <c r="E20" s="15">
        <f>SUM(E21+E31+E44+E49+E57)</f>
        <v>595358900</v>
      </c>
    </row>
    <row r="21" spans="1:5" ht="14.25">
      <c r="A21" s="13" t="s">
        <v>21</v>
      </c>
      <c r="B21" s="14" t="s">
        <v>22</v>
      </c>
      <c r="C21" s="15">
        <f>SUM(C22+C24+C27+C29)</f>
        <v>227016670</v>
      </c>
      <c r="D21" s="15">
        <f>SUM(D22+D24+D27+D29)</f>
        <v>204818380</v>
      </c>
      <c r="E21" s="15">
        <f>SUM(E22+E24+E27+E29)</f>
        <v>191328900</v>
      </c>
    </row>
    <row r="22" spans="1:5" ht="30">
      <c r="A22" s="16" t="s">
        <v>23</v>
      </c>
      <c r="B22" s="17" t="s">
        <v>24</v>
      </c>
      <c r="C22" s="18">
        <f>C23</f>
        <v>85550400</v>
      </c>
      <c r="D22" s="18">
        <f>D23</f>
        <v>85550400</v>
      </c>
      <c r="E22" s="18">
        <f>E23</f>
        <v>85550400</v>
      </c>
    </row>
    <row r="23" spans="1:5" ht="45">
      <c r="A23" s="16" t="s">
        <v>25</v>
      </c>
      <c r="B23" s="17" t="s">
        <v>26</v>
      </c>
      <c r="C23" s="18">
        <v>85550400</v>
      </c>
      <c r="D23" s="18">
        <v>85550400</v>
      </c>
      <c r="E23" s="18">
        <v>85550400</v>
      </c>
    </row>
    <row r="24" spans="1:5" ht="45">
      <c r="A24" s="16" t="s">
        <v>27</v>
      </c>
      <c r="B24" s="17" t="s">
        <v>28</v>
      </c>
      <c r="C24" s="18">
        <f>C25+C26</f>
        <v>134603170</v>
      </c>
      <c r="D24" s="18">
        <f>D25+D26</f>
        <v>112404880</v>
      </c>
      <c r="E24" s="18">
        <f>E25+E26</f>
        <v>98915400</v>
      </c>
    </row>
    <row r="25" spans="1:5" ht="51.75" customHeight="1">
      <c r="A25" s="16" t="s">
        <v>29</v>
      </c>
      <c r="B25" s="17" t="s">
        <v>30</v>
      </c>
      <c r="C25" s="18">
        <v>131917970</v>
      </c>
      <c r="D25" s="18">
        <v>112404880</v>
      </c>
      <c r="E25" s="18">
        <v>98915400</v>
      </c>
    </row>
    <row r="26" spans="1:5" ht="46.5" customHeight="1">
      <c r="A26" s="16" t="s">
        <v>254</v>
      </c>
      <c r="B26" s="17" t="s">
        <v>222</v>
      </c>
      <c r="C26" s="18">
        <v>2685200</v>
      </c>
      <c r="D26" s="18">
        <v>0</v>
      </c>
      <c r="E26" s="18">
        <v>0</v>
      </c>
    </row>
    <row r="27" spans="1:5" ht="30">
      <c r="A27" s="16" t="s">
        <v>31</v>
      </c>
      <c r="B27" s="17" t="s">
        <v>32</v>
      </c>
      <c r="C27" s="18">
        <f>C28</f>
        <v>1288100</v>
      </c>
      <c r="D27" s="18">
        <f>D28</f>
        <v>1288100</v>
      </c>
      <c r="E27" s="18">
        <f>E28</f>
        <v>1288100</v>
      </c>
    </row>
    <row r="28" spans="1:5" ht="60">
      <c r="A28" s="16" t="s">
        <v>137</v>
      </c>
      <c r="B28" s="17" t="s">
        <v>33</v>
      </c>
      <c r="C28" s="18">
        <v>1288100</v>
      </c>
      <c r="D28" s="18">
        <v>1288100</v>
      </c>
      <c r="E28" s="18">
        <v>1288100</v>
      </c>
    </row>
    <row r="29" spans="1:5" ht="60">
      <c r="A29" s="16" t="s">
        <v>34</v>
      </c>
      <c r="B29" s="17" t="s">
        <v>35</v>
      </c>
      <c r="C29" s="18">
        <f>C30</f>
        <v>5575000</v>
      </c>
      <c r="D29" s="18">
        <f>D30</f>
        <v>5575000</v>
      </c>
      <c r="E29" s="18">
        <f>E30</f>
        <v>5575000</v>
      </c>
    </row>
    <row r="30" spans="1:5" ht="64.5" customHeight="1">
      <c r="A30" s="16" t="s">
        <v>36</v>
      </c>
      <c r="B30" s="17" t="s">
        <v>37</v>
      </c>
      <c r="C30" s="18">
        <v>5575000</v>
      </c>
      <c r="D30" s="18">
        <v>5575000</v>
      </c>
      <c r="E30" s="18">
        <v>5575000</v>
      </c>
    </row>
    <row r="31" spans="1:5" ht="14.25">
      <c r="A31" s="13" t="s">
        <v>38</v>
      </c>
      <c r="B31" s="14" t="s">
        <v>39</v>
      </c>
      <c r="C31" s="15">
        <f>C32+C34+C39+C42+C37</f>
        <v>372335880</v>
      </c>
      <c r="D31" s="15">
        <f>D32+D34+D39+D42+D37</f>
        <v>362455200</v>
      </c>
      <c r="E31" s="15">
        <f>E32+E34+E39+E42+E37</f>
        <v>336868100</v>
      </c>
    </row>
    <row r="32" spans="1:5" ht="15">
      <c r="A32" s="16" t="s">
        <v>40</v>
      </c>
      <c r="B32" s="17" t="s">
        <v>41</v>
      </c>
      <c r="C32" s="18">
        <f>C33</f>
        <v>215535800</v>
      </c>
      <c r="D32" s="18">
        <f>D33</f>
        <v>215535800</v>
      </c>
      <c r="E32" s="18">
        <f>E33</f>
        <v>215535800</v>
      </c>
    </row>
    <row r="33" spans="1:5" ht="60">
      <c r="A33" s="16" t="s">
        <v>42</v>
      </c>
      <c r="B33" s="17" t="s">
        <v>43</v>
      </c>
      <c r="C33" s="18">
        <v>215535800</v>
      </c>
      <c r="D33" s="18">
        <v>215535800</v>
      </c>
      <c r="E33" s="18">
        <v>215535800</v>
      </c>
    </row>
    <row r="34" spans="1:5" ht="45">
      <c r="A34" s="16" t="s">
        <v>44</v>
      </c>
      <c r="B34" s="17" t="s">
        <v>45</v>
      </c>
      <c r="C34" s="18">
        <f>C35+C36</f>
        <v>153208280</v>
      </c>
      <c r="D34" s="18">
        <f>D35+D36</f>
        <v>146919400</v>
      </c>
      <c r="E34" s="18">
        <f>E35+E36</f>
        <v>121332300</v>
      </c>
    </row>
    <row r="35" spans="1:5" ht="51.75" customHeight="1">
      <c r="A35" s="16" t="s">
        <v>46</v>
      </c>
      <c r="B35" s="17" t="s">
        <v>47</v>
      </c>
      <c r="C35" s="18">
        <v>143787030</v>
      </c>
      <c r="D35" s="18">
        <v>137800000</v>
      </c>
      <c r="E35" s="18">
        <v>121332300</v>
      </c>
    </row>
    <row r="36" spans="1:5" ht="64.5" customHeight="1">
      <c r="A36" s="16" t="s">
        <v>255</v>
      </c>
      <c r="B36" s="17" t="s">
        <v>223</v>
      </c>
      <c r="C36" s="18">
        <v>9421250</v>
      </c>
      <c r="D36" s="18">
        <v>9119400</v>
      </c>
      <c r="E36" s="18">
        <v>0</v>
      </c>
    </row>
    <row r="37" spans="1:5" ht="30" customHeight="1">
      <c r="A37" s="16" t="s">
        <v>258</v>
      </c>
      <c r="B37" s="17" t="s">
        <v>259</v>
      </c>
      <c r="C37" s="18">
        <f>C38</f>
        <v>367100</v>
      </c>
      <c r="D37" s="18">
        <f>D38</f>
        <v>0</v>
      </c>
      <c r="E37" s="18">
        <f>E38</f>
        <v>0</v>
      </c>
    </row>
    <row r="38" spans="1:5" ht="33" customHeight="1">
      <c r="A38" s="16" t="s">
        <v>261</v>
      </c>
      <c r="B38" s="17" t="s">
        <v>260</v>
      </c>
      <c r="C38" s="18">
        <v>367100</v>
      </c>
      <c r="D38" s="18">
        <v>0</v>
      </c>
      <c r="E38" s="18">
        <v>0</v>
      </c>
    </row>
    <row r="39" spans="1:5" ht="30">
      <c r="A39" s="16" t="s">
        <v>225</v>
      </c>
      <c r="B39" s="17" t="s">
        <v>226</v>
      </c>
      <c r="C39" s="18">
        <f>C40+C41</f>
        <v>2669200</v>
      </c>
      <c r="D39" s="18">
        <f>D40+D41</f>
        <v>0</v>
      </c>
      <c r="E39" s="18">
        <f>E40+E41</f>
        <v>0</v>
      </c>
    </row>
    <row r="40" spans="1:5" ht="33.75" customHeight="1">
      <c r="A40" s="16" t="s">
        <v>227</v>
      </c>
      <c r="B40" s="17" t="s">
        <v>228</v>
      </c>
      <c r="C40" s="18">
        <v>587200</v>
      </c>
      <c r="D40" s="18">
        <v>0</v>
      </c>
      <c r="E40" s="18">
        <v>0</v>
      </c>
    </row>
    <row r="41" spans="1:5" ht="32.25" customHeight="1">
      <c r="A41" s="16" t="s">
        <v>230</v>
      </c>
      <c r="B41" s="17" t="s">
        <v>229</v>
      </c>
      <c r="C41" s="18">
        <v>2082000</v>
      </c>
      <c r="D41" s="18">
        <v>0</v>
      </c>
      <c r="E41" s="18">
        <v>0</v>
      </c>
    </row>
    <row r="42" spans="1:5" ht="31.5" customHeight="1">
      <c r="A42" s="16" t="s">
        <v>231</v>
      </c>
      <c r="B42" s="17" t="s">
        <v>232</v>
      </c>
      <c r="C42" s="18">
        <f>C43</f>
        <v>555500</v>
      </c>
      <c r="D42" s="18">
        <f>D43</f>
        <v>0</v>
      </c>
      <c r="E42" s="18">
        <f>E43</f>
        <v>0</v>
      </c>
    </row>
    <row r="43" spans="1:5" ht="47.25" customHeight="1">
      <c r="A43" s="16" t="s">
        <v>234</v>
      </c>
      <c r="B43" s="17" t="s">
        <v>233</v>
      </c>
      <c r="C43" s="18">
        <v>555500</v>
      </c>
      <c r="D43" s="18">
        <v>0</v>
      </c>
      <c r="E43" s="18">
        <v>0</v>
      </c>
    </row>
    <row r="44" spans="1:5" ht="18.75" customHeight="1">
      <c r="A44" s="13" t="s">
        <v>48</v>
      </c>
      <c r="B44" s="14" t="s">
        <v>49</v>
      </c>
      <c r="C44" s="15">
        <f>C45+C47</f>
        <v>28739150</v>
      </c>
      <c r="D44" s="15">
        <f>D45+D47</f>
        <v>28100000</v>
      </c>
      <c r="E44" s="15">
        <f>E45+E47</f>
        <v>24572600</v>
      </c>
    </row>
    <row r="45" spans="1:5" ht="30">
      <c r="A45" s="16" t="s">
        <v>50</v>
      </c>
      <c r="B45" s="17" t="s">
        <v>51</v>
      </c>
      <c r="C45" s="18">
        <f>C46</f>
        <v>28183650</v>
      </c>
      <c r="D45" s="18">
        <f>D46</f>
        <v>28100000</v>
      </c>
      <c r="E45" s="18">
        <f>E46</f>
        <v>24572600</v>
      </c>
    </row>
    <row r="46" spans="1:5" ht="30">
      <c r="A46" s="16" t="s">
        <v>52</v>
      </c>
      <c r="B46" s="17" t="s">
        <v>53</v>
      </c>
      <c r="C46" s="18">
        <v>28183650</v>
      </c>
      <c r="D46" s="18">
        <v>28100000</v>
      </c>
      <c r="E46" s="18">
        <v>24572600</v>
      </c>
    </row>
    <row r="47" spans="1:5" ht="30">
      <c r="A47" s="16" t="s">
        <v>231</v>
      </c>
      <c r="B47" s="17" t="s">
        <v>235</v>
      </c>
      <c r="C47" s="18">
        <f>C48</f>
        <v>555500</v>
      </c>
      <c r="D47" s="18">
        <f>D48</f>
        <v>0</v>
      </c>
      <c r="E47" s="18">
        <f>E48</f>
        <v>0</v>
      </c>
    </row>
    <row r="48" spans="1:5" ht="45">
      <c r="A48" s="16" t="s">
        <v>234</v>
      </c>
      <c r="B48" s="17" t="s">
        <v>236</v>
      </c>
      <c r="C48" s="18">
        <v>555500</v>
      </c>
      <c r="D48" s="18">
        <v>0</v>
      </c>
      <c r="E48" s="18">
        <v>0</v>
      </c>
    </row>
    <row r="49" spans="1:5" ht="42.75">
      <c r="A49" s="13" t="s">
        <v>213</v>
      </c>
      <c r="B49" s="14" t="s">
        <v>54</v>
      </c>
      <c r="C49" s="15">
        <f>SUM(C50+C52+C55)</f>
        <v>21595840</v>
      </c>
      <c r="D49" s="15">
        <f>SUM(D50+D52+D55)</f>
        <v>14434740</v>
      </c>
      <c r="E49" s="15">
        <f>SUM(E50+E52+E55)</f>
        <v>10270500</v>
      </c>
    </row>
    <row r="50" spans="1:5" ht="30">
      <c r="A50" s="16" t="s">
        <v>214</v>
      </c>
      <c r="B50" s="17" t="s">
        <v>55</v>
      </c>
      <c r="C50" s="18">
        <f>C51</f>
        <v>14434740</v>
      </c>
      <c r="D50" s="18">
        <f>D51</f>
        <v>14434740</v>
      </c>
      <c r="E50" s="18">
        <f>E51</f>
        <v>10270500</v>
      </c>
    </row>
    <row r="51" spans="1:5" ht="30">
      <c r="A51" s="16" t="s">
        <v>200</v>
      </c>
      <c r="B51" s="17" t="s">
        <v>56</v>
      </c>
      <c r="C51" s="18">
        <v>14434740</v>
      </c>
      <c r="D51" s="18">
        <v>14434740</v>
      </c>
      <c r="E51" s="18">
        <v>10270500</v>
      </c>
    </row>
    <row r="52" spans="1:5" ht="32.25" customHeight="1">
      <c r="A52" s="16" t="s">
        <v>215</v>
      </c>
      <c r="B52" s="17" t="s">
        <v>57</v>
      </c>
      <c r="C52" s="18">
        <f>C53+C54</f>
        <v>4724300</v>
      </c>
      <c r="D52" s="18">
        <f>D53+D54</f>
        <v>0</v>
      </c>
      <c r="E52" s="18">
        <f>E53+E54</f>
        <v>0</v>
      </c>
    </row>
    <row r="53" spans="1:5" ht="30">
      <c r="A53" s="16" t="s">
        <v>58</v>
      </c>
      <c r="B53" s="17" t="s">
        <v>59</v>
      </c>
      <c r="C53" s="18">
        <v>1562600</v>
      </c>
      <c r="D53" s="18">
        <v>0</v>
      </c>
      <c r="E53" s="18">
        <v>0</v>
      </c>
    </row>
    <row r="54" spans="1:5" ht="30">
      <c r="A54" s="16" t="s">
        <v>216</v>
      </c>
      <c r="B54" s="17" t="s">
        <v>217</v>
      </c>
      <c r="C54" s="18">
        <v>3161700</v>
      </c>
      <c r="D54" s="18">
        <v>0</v>
      </c>
      <c r="E54" s="18">
        <v>0</v>
      </c>
    </row>
    <row r="55" spans="1:5" ht="35.25" customHeight="1">
      <c r="A55" s="16" t="s">
        <v>218</v>
      </c>
      <c r="B55" s="17" t="s">
        <v>219</v>
      </c>
      <c r="C55" s="18">
        <f>C56</f>
        <v>2436800</v>
      </c>
      <c r="D55" s="18">
        <f>D56</f>
        <v>0</v>
      </c>
      <c r="E55" s="18">
        <f>E56</f>
        <v>0</v>
      </c>
    </row>
    <row r="56" spans="1:5" ht="30">
      <c r="A56" s="16" t="s">
        <v>220</v>
      </c>
      <c r="B56" s="17" t="s">
        <v>221</v>
      </c>
      <c r="C56" s="18">
        <v>2436800</v>
      </c>
      <c r="D56" s="18">
        <v>0</v>
      </c>
      <c r="E56" s="18">
        <v>0</v>
      </c>
    </row>
    <row r="57" spans="1:5" ht="40.5" customHeight="1">
      <c r="A57" s="13" t="s">
        <v>60</v>
      </c>
      <c r="B57" s="14" t="s">
        <v>61</v>
      </c>
      <c r="C57" s="15">
        <f>SUM(C58+C62+C64)</f>
        <v>33845060</v>
      </c>
      <c r="D57" s="15">
        <f>SUM(D58+D62+D64)</f>
        <v>32297100</v>
      </c>
      <c r="E57" s="15">
        <f>SUM(E58+E62+E64)</f>
        <v>32318800</v>
      </c>
    </row>
    <row r="58" spans="1:5" ht="30">
      <c r="A58" s="16" t="s">
        <v>62</v>
      </c>
      <c r="B58" s="17" t="s">
        <v>63</v>
      </c>
      <c r="C58" s="18">
        <f>SUM(C59:C61)</f>
        <v>22752600</v>
      </c>
      <c r="D58" s="18">
        <f>SUM(D59:D61)</f>
        <v>22772500</v>
      </c>
      <c r="E58" s="18">
        <f>SUM(E59:E61)</f>
        <v>22794200</v>
      </c>
    </row>
    <row r="59" spans="1:5" ht="32.25" customHeight="1">
      <c r="A59" s="16" t="s">
        <v>64</v>
      </c>
      <c r="B59" s="17" t="s">
        <v>65</v>
      </c>
      <c r="C59" s="18">
        <v>522600</v>
      </c>
      <c r="D59" s="18">
        <v>542500</v>
      </c>
      <c r="E59" s="18">
        <v>564200</v>
      </c>
    </row>
    <row r="60" spans="1:5" ht="30">
      <c r="A60" s="16" t="s">
        <v>66</v>
      </c>
      <c r="B60" s="17" t="s">
        <v>67</v>
      </c>
      <c r="C60" s="18">
        <v>10675590</v>
      </c>
      <c r="D60" s="18">
        <v>10675590</v>
      </c>
      <c r="E60" s="18">
        <v>10675590</v>
      </c>
    </row>
    <row r="61" spans="1:5" ht="45">
      <c r="A61" s="16" t="s">
        <v>68</v>
      </c>
      <c r="B61" s="17" t="s">
        <v>69</v>
      </c>
      <c r="C61" s="18">
        <v>11554410</v>
      </c>
      <c r="D61" s="18">
        <v>11554410</v>
      </c>
      <c r="E61" s="18">
        <v>11554410</v>
      </c>
    </row>
    <row r="62" spans="1:5" ht="30">
      <c r="A62" s="16" t="s">
        <v>70</v>
      </c>
      <c r="B62" s="17" t="s">
        <v>71</v>
      </c>
      <c r="C62" s="18">
        <f>C63</f>
        <v>585600</v>
      </c>
      <c r="D62" s="18">
        <f>D63</f>
        <v>606200</v>
      </c>
      <c r="E62" s="18">
        <f>E63</f>
        <v>606200</v>
      </c>
    </row>
    <row r="63" spans="1:5" ht="33" customHeight="1">
      <c r="A63" s="16" t="s">
        <v>72</v>
      </c>
      <c r="B63" s="17" t="s">
        <v>73</v>
      </c>
      <c r="C63" s="18">
        <v>585600</v>
      </c>
      <c r="D63" s="18">
        <v>606200</v>
      </c>
      <c r="E63" s="18">
        <v>606200</v>
      </c>
    </row>
    <row r="64" spans="1:5" ht="15">
      <c r="A64" s="16" t="s">
        <v>74</v>
      </c>
      <c r="B64" s="17" t="s">
        <v>75</v>
      </c>
      <c r="C64" s="18">
        <f>SUM(C65:C66)</f>
        <v>10506860</v>
      </c>
      <c r="D64" s="18">
        <f>SUM(D65:D66)</f>
        <v>8918400</v>
      </c>
      <c r="E64" s="18">
        <f>SUM(E65:E66)</f>
        <v>8918400</v>
      </c>
    </row>
    <row r="65" spans="1:5" ht="15">
      <c r="A65" s="16" t="s">
        <v>76</v>
      </c>
      <c r="B65" s="17" t="s">
        <v>77</v>
      </c>
      <c r="C65" s="18">
        <v>1588460</v>
      </c>
      <c r="D65" s="18">
        <v>0</v>
      </c>
      <c r="E65" s="18">
        <v>0</v>
      </c>
    </row>
    <row r="66" spans="1:5" ht="33" customHeight="1">
      <c r="A66" s="16" t="s">
        <v>78</v>
      </c>
      <c r="B66" s="17" t="s">
        <v>79</v>
      </c>
      <c r="C66" s="18">
        <v>8918400</v>
      </c>
      <c r="D66" s="18">
        <v>8918400</v>
      </c>
      <c r="E66" s="18">
        <v>8918400</v>
      </c>
    </row>
    <row r="67" spans="1:5" ht="28.5">
      <c r="A67" s="13" t="s">
        <v>242</v>
      </c>
      <c r="B67" s="14" t="s">
        <v>80</v>
      </c>
      <c r="C67" s="15">
        <f>C68+C71</f>
        <v>70161350</v>
      </c>
      <c r="D67" s="15">
        <f>D68+D71</f>
        <v>65850400</v>
      </c>
      <c r="E67" s="15">
        <f>E68+E71</f>
        <v>61996200</v>
      </c>
    </row>
    <row r="68" spans="1:5" ht="14.25">
      <c r="A68" s="13" t="s">
        <v>90</v>
      </c>
      <c r="B68" s="14" t="s">
        <v>91</v>
      </c>
      <c r="C68" s="15">
        <f aca="true" t="shared" si="2" ref="C68:E69">C69</f>
        <v>13908633</v>
      </c>
      <c r="D68" s="15">
        <f t="shared" si="2"/>
        <v>13216900</v>
      </c>
      <c r="E68" s="15">
        <f t="shared" si="2"/>
        <v>12523500</v>
      </c>
    </row>
    <row r="69" spans="1:5" ht="30">
      <c r="A69" s="16" t="s">
        <v>92</v>
      </c>
      <c r="B69" s="17" t="s">
        <v>93</v>
      </c>
      <c r="C69" s="18">
        <f t="shared" si="2"/>
        <v>13908633</v>
      </c>
      <c r="D69" s="18">
        <f t="shared" si="2"/>
        <v>13216900</v>
      </c>
      <c r="E69" s="18">
        <f t="shared" si="2"/>
        <v>12523500</v>
      </c>
    </row>
    <row r="70" spans="1:5" ht="15">
      <c r="A70" s="16" t="s">
        <v>94</v>
      </c>
      <c r="B70" s="17" t="s">
        <v>95</v>
      </c>
      <c r="C70" s="18">
        <v>13908633</v>
      </c>
      <c r="D70" s="18">
        <v>13216900</v>
      </c>
      <c r="E70" s="18">
        <v>12523500</v>
      </c>
    </row>
    <row r="71" spans="1:5" ht="14.25">
      <c r="A71" s="13" t="s">
        <v>81</v>
      </c>
      <c r="B71" s="14" t="s">
        <v>82</v>
      </c>
      <c r="C71" s="15">
        <f>C72+C74</f>
        <v>56252717</v>
      </c>
      <c r="D71" s="15">
        <f>D72+D74</f>
        <v>52633500</v>
      </c>
      <c r="E71" s="15">
        <f>E72+E74</f>
        <v>49472700</v>
      </c>
    </row>
    <row r="72" spans="1:5" ht="45">
      <c r="A72" s="16" t="s">
        <v>83</v>
      </c>
      <c r="B72" s="17" t="s">
        <v>84</v>
      </c>
      <c r="C72" s="18">
        <f>C73</f>
        <v>27624210</v>
      </c>
      <c r="D72" s="18">
        <f>D73</f>
        <v>26190400</v>
      </c>
      <c r="E72" s="18">
        <f>E73</f>
        <v>23846100</v>
      </c>
    </row>
    <row r="73" spans="1:5" ht="48" customHeight="1">
      <c r="A73" s="16" t="s">
        <v>85</v>
      </c>
      <c r="B73" s="17" t="s">
        <v>86</v>
      </c>
      <c r="C73" s="18">
        <v>27624210</v>
      </c>
      <c r="D73" s="18">
        <v>26190400</v>
      </c>
      <c r="E73" s="18">
        <v>23846100</v>
      </c>
    </row>
    <row r="74" spans="1:5" ht="30">
      <c r="A74" s="16" t="s">
        <v>87</v>
      </c>
      <c r="B74" s="17" t="s">
        <v>88</v>
      </c>
      <c r="C74" s="18">
        <f>C75</f>
        <v>28628507</v>
      </c>
      <c r="D74" s="18">
        <f>D75</f>
        <v>26443100</v>
      </c>
      <c r="E74" s="18">
        <f>E75</f>
        <v>25626600</v>
      </c>
    </row>
    <row r="75" spans="1:5" ht="30">
      <c r="A75" s="16" t="s">
        <v>52</v>
      </c>
      <c r="B75" s="17" t="s">
        <v>89</v>
      </c>
      <c r="C75" s="18">
        <v>28628507</v>
      </c>
      <c r="D75" s="18">
        <v>26443100</v>
      </c>
      <c r="E75" s="18">
        <v>25626600</v>
      </c>
    </row>
    <row r="76" spans="1:5" ht="42.75">
      <c r="A76" s="13" t="s">
        <v>243</v>
      </c>
      <c r="B76" s="14" t="s">
        <v>96</v>
      </c>
      <c r="C76" s="15">
        <f>SUM(C77)</f>
        <v>19145475.689999998</v>
      </c>
      <c r="D76" s="15">
        <f>SUM(D77)</f>
        <v>17251600</v>
      </c>
      <c r="E76" s="15">
        <f>SUM(E77)</f>
        <v>16607600</v>
      </c>
    </row>
    <row r="77" spans="1:5" ht="28.5">
      <c r="A77" s="13" t="s">
        <v>97</v>
      </c>
      <c r="B77" s="14" t="s">
        <v>98</v>
      </c>
      <c r="C77" s="15">
        <f>SUM(C78+C80+C82)</f>
        <v>19145475.689999998</v>
      </c>
      <c r="D77" s="15">
        <f>SUM(D78+D80+D82)</f>
        <v>17251600</v>
      </c>
      <c r="E77" s="15">
        <f>SUM(E78+E80+E82)</f>
        <v>16607600</v>
      </c>
    </row>
    <row r="78" spans="1:5" ht="46.5" customHeight="1">
      <c r="A78" s="16" t="s">
        <v>99</v>
      </c>
      <c r="B78" s="17" t="s">
        <v>100</v>
      </c>
      <c r="C78" s="18">
        <f>SUM(C79)</f>
        <v>950400</v>
      </c>
      <c r="D78" s="18">
        <f>SUM(D79)</f>
        <v>0</v>
      </c>
      <c r="E78" s="18">
        <f>SUM(E79)</f>
        <v>0</v>
      </c>
    </row>
    <row r="79" spans="1:5" ht="45">
      <c r="A79" s="16" t="s">
        <v>101</v>
      </c>
      <c r="B79" s="17" t="s">
        <v>102</v>
      </c>
      <c r="C79" s="18">
        <v>950400</v>
      </c>
      <c r="D79" s="18">
        <v>0</v>
      </c>
      <c r="E79" s="18">
        <v>0</v>
      </c>
    </row>
    <row r="80" spans="1:5" ht="33.75" customHeight="1">
      <c r="A80" s="16" t="s">
        <v>103</v>
      </c>
      <c r="B80" s="17" t="s">
        <v>104</v>
      </c>
      <c r="C80" s="18">
        <f>C81</f>
        <v>1641200</v>
      </c>
      <c r="D80" s="18">
        <f>D81</f>
        <v>1672800</v>
      </c>
      <c r="E80" s="18">
        <f>E81</f>
        <v>1666000</v>
      </c>
    </row>
    <row r="81" spans="1:5" ht="30">
      <c r="A81" s="16" t="s">
        <v>105</v>
      </c>
      <c r="B81" s="17" t="s">
        <v>106</v>
      </c>
      <c r="C81" s="18">
        <v>1641200</v>
      </c>
      <c r="D81" s="18">
        <v>1672800</v>
      </c>
      <c r="E81" s="18">
        <v>1666000</v>
      </c>
    </row>
    <row r="82" spans="1:5" ht="33" customHeight="1">
      <c r="A82" s="16" t="s">
        <v>199</v>
      </c>
      <c r="B82" s="17" t="s">
        <v>198</v>
      </c>
      <c r="C82" s="18">
        <f>C83+C84</f>
        <v>16553875.69</v>
      </c>
      <c r="D82" s="18">
        <f>SUM(D84:D84)</f>
        <v>15578800</v>
      </c>
      <c r="E82" s="18">
        <f>SUM(E84:E84)</f>
        <v>14941600</v>
      </c>
    </row>
    <row r="83" spans="1:5" ht="33" customHeight="1">
      <c r="A83" s="16" t="s">
        <v>257</v>
      </c>
      <c r="B83" s="17" t="s">
        <v>256</v>
      </c>
      <c r="C83" s="18">
        <v>1808775.69</v>
      </c>
      <c r="D83" s="18">
        <v>0</v>
      </c>
      <c r="E83" s="18">
        <v>0</v>
      </c>
    </row>
    <row r="84" spans="1:5" ht="30">
      <c r="A84" s="16" t="s">
        <v>196</v>
      </c>
      <c r="B84" s="17" t="s">
        <v>197</v>
      </c>
      <c r="C84" s="18">
        <v>14745100</v>
      </c>
      <c r="D84" s="18">
        <v>15578800</v>
      </c>
      <c r="E84" s="18">
        <v>14941600</v>
      </c>
    </row>
    <row r="85" spans="1:5" ht="28.5">
      <c r="A85" s="13" t="s">
        <v>244</v>
      </c>
      <c r="B85" s="14" t="s">
        <v>107</v>
      </c>
      <c r="C85" s="15">
        <f>SUM(C86+C88)</f>
        <v>7290000</v>
      </c>
      <c r="D85" s="15">
        <f>SUM(D86+D88)</f>
        <v>7177300</v>
      </c>
      <c r="E85" s="15">
        <f>SUM(E86+E88)</f>
        <v>7007700</v>
      </c>
    </row>
    <row r="86" spans="1:5" ht="30">
      <c r="A86" s="16" t="s">
        <v>108</v>
      </c>
      <c r="B86" s="17" t="s">
        <v>109</v>
      </c>
      <c r="C86" s="18">
        <f>C87</f>
        <v>350000</v>
      </c>
      <c r="D86" s="18">
        <f>D87</f>
        <v>0</v>
      </c>
      <c r="E86" s="18">
        <f>E87</f>
        <v>0</v>
      </c>
    </row>
    <row r="87" spans="1:5" ht="15">
      <c r="A87" s="16" t="s">
        <v>110</v>
      </c>
      <c r="B87" s="17" t="s">
        <v>111</v>
      </c>
      <c r="C87" s="18">
        <v>350000</v>
      </c>
      <c r="D87" s="18">
        <v>0</v>
      </c>
      <c r="E87" s="18">
        <v>0</v>
      </c>
    </row>
    <row r="88" spans="1:5" ht="30">
      <c r="A88" s="16" t="s">
        <v>112</v>
      </c>
      <c r="B88" s="17" t="s">
        <v>113</v>
      </c>
      <c r="C88" s="18">
        <f>C89</f>
        <v>6940000</v>
      </c>
      <c r="D88" s="18">
        <f>D89</f>
        <v>7177300</v>
      </c>
      <c r="E88" s="18">
        <f>E89</f>
        <v>7007700</v>
      </c>
    </row>
    <row r="89" spans="1:5" ht="30">
      <c r="A89" s="16" t="s">
        <v>114</v>
      </c>
      <c r="B89" s="17" t="s">
        <v>115</v>
      </c>
      <c r="C89" s="18">
        <v>6940000</v>
      </c>
      <c r="D89" s="18">
        <v>7177300</v>
      </c>
      <c r="E89" s="18">
        <v>7007700</v>
      </c>
    </row>
    <row r="90" spans="1:5" ht="28.5">
      <c r="A90" s="13" t="s">
        <v>245</v>
      </c>
      <c r="B90" s="14" t="s">
        <v>116</v>
      </c>
      <c r="C90" s="15">
        <f>SUM(C91)</f>
        <v>6469000</v>
      </c>
      <c r="D90" s="15">
        <f>SUM(D91)</f>
        <v>2181500</v>
      </c>
      <c r="E90" s="15">
        <f>SUM(E91)</f>
        <v>2181500</v>
      </c>
    </row>
    <row r="91" spans="1:5" ht="18" customHeight="1">
      <c r="A91" s="16" t="s">
        <v>117</v>
      </c>
      <c r="B91" s="17" t="s">
        <v>118</v>
      </c>
      <c r="C91" s="18">
        <f>SUM(C92+C93)</f>
        <v>6469000</v>
      </c>
      <c r="D91" s="18">
        <f>SUM(D92+D93)</f>
        <v>2181500</v>
      </c>
      <c r="E91" s="18">
        <f>SUM(E92+E93)</f>
        <v>2181500</v>
      </c>
    </row>
    <row r="92" spans="1:5" ht="15">
      <c r="A92" s="16" t="s">
        <v>202</v>
      </c>
      <c r="B92" s="17" t="s">
        <v>201</v>
      </c>
      <c r="C92" s="18">
        <v>4410200</v>
      </c>
      <c r="D92" s="18">
        <v>1601900</v>
      </c>
      <c r="E92" s="18">
        <v>1601900</v>
      </c>
    </row>
    <row r="93" spans="1:5" ht="30">
      <c r="A93" s="16" t="s">
        <v>224</v>
      </c>
      <c r="B93" s="17" t="s">
        <v>119</v>
      </c>
      <c r="C93" s="18">
        <v>2058800</v>
      </c>
      <c r="D93" s="18">
        <v>579600</v>
      </c>
      <c r="E93" s="18">
        <v>579600</v>
      </c>
    </row>
    <row r="94" spans="1:5" ht="15">
      <c r="A94" s="11" t="s">
        <v>203</v>
      </c>
      <c r="B94" s="17"/>
      <c r="C94" s="15">
        <f>C95+C97</f>
        <v>5232500</v>
      </c>
      <c r="D94" s="15">
        <f>D95+D97</f>
        <v>798600</v>
      </c>
      <c r="E94" s="15">
        <f>E95+E97</f>
        <v>798600</v>
      </c>
    </row>
    <row r="95" spans="1:5" ht="14.25">
      <c r="A95" s="11" t="s">
        <v>204</v>
      </c>
      <c r="B95" s="14" t="s">
        <v>205</v>
      </c>
      <c r="C95" s="15">
        <f>C96</f>
        <v>4460800</v>
      </c>
      <c r="D95" s="15">
        <f>D96</f>
        <v>0</v>
      </c>
      <c r="E95" s="15">
        <f>E96</f>
        <v>0</v>
      </c>
    </row>
    <row r="96" spans="1:5" ht="30">
      <c r="A96" s="27" t="s">
        <v>206</v>
      </c>
      <c r="B96" s="17" t="s">
        <v>207</v>
      </c>
      <c r="C96" s="18">
        <v>4460800</v>
      </c>
      <c r="D96" s="18">
        <v>0</v>
      </c>
      <c r="E96" s="18">
        <v>0</v>
      </c>
    </row>
    <row r="97" spans="1:5" ht="42.75">
      <c r="A97" s="13" t="s">
        <v>120</v>
      </c>
      <c r="B97" s="14" t="s">
        <v>121</v>
      </c>
      <c r="C97" s="15">
        <f>C98</f>
        <v>771700</v>
      </c>
      <c r="D97" s="15">
        <f>D98</f>
        <v>798600</v>
      </c>
      <c r="E97" s="15">
        <f>E98</f>
        <v>798600</v>
      </c>
    </row>
    <row r="98" spans="1:5" ht="30">
      <c r="A98" s="16" t="s">
        <v>122</v>
      </c>
      <c r="B98" s="17" t="s">
        <v>123</v>
      </c>
      <c r="C98" s="18">
        <v>771700</v>
      </c>
      <c r="D98" s="18">
        <v>798600</v>
      </c>
      <c r="E98" s="18">
        <v>798600</v>
      </c>
    </row>
    <row r="99" spans="1:5" ht="15">
      <c r="A99" s="28" t="s">
        <v>191</v>
      </c>
      <c r="B99" s="29"/>
      <c r="C99" s="30">
        <f>SUM(C9+C94)</f>
        <v>813771325.69</v>
      </c>
      <c r="D99" s="30">
        <f>SUM(D9+D94)</f>
        <v>755969520</v>
      </c>
      <c r="E99" s="30">
        <f>SUM(E9+E94)</f>
        <v>704555200</v>
      </c>
    </row>
    <row r="100" ht="15.75">
      <c r="A100" s="3"/>
    </row>
    <row r="101" ht="15.75">
      <c r="A101" s="3"/>
    </row>
    <row r="102" ht="15.75">
      <c r="A102" s="3"/>
    </row>
    <row r="112" ht="47.25" customHeight="1"/>
    <row r="124" ht="62.25" customHeight="1"/>
    <row r="131" ht="109.5" customHeight="1"/>
    <row r="140" ht="267.75" customHeight="1"/>
    <row r="141" ht="108" customHeight="1"/>
    <row r="147" ht="78" customHeight="1"/>
    <row r="154" ht="30.75" customHeight="1"/>
    <row r="160" ht="87" customHeight="1"/>
    <row r="166" ht="31.5" customHeight="1"/>
    <row r="171" ht="47.25" customHeight="1"/>
    <row r="175" ht="31.5" customHeight="1"/>
    <row r="176" ht="31.5" customHeight="1"/>
    <row r="180" ht="47.25" customHeight="1"/>
    <row r="181" ht="78.75" customHeight="1"/>
    <row r="182" ht="93.75" customHeight="1"/>
    <row r="191" ht="31.5" customHeight="1"/>
    <row r="192" ht="94.5" customHeight="1"/>
    <row r="193" ht="409.5" customHeight="1"/>
    <row r="202" ht="409.5" customHeight="1"/>
    <row r="208" ht="63" customHeight="1"/>
    <row r="209" ht="115.5" customHeight="1"/>
    <row r="215" spans="1:10" ht="12.7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ht="15.75">
      <c r="A216" s="2"/>
    </row>
  </sheetData>
  <sheetProtection/>
  <mergeCells count="6">
    <mergeCell ref="D2:E2"/>
    <mergeCell ref="A4:E5"/>
    <mergeCell ref="A7:A8"/>
    <mergeCell ref="B7:B8"/>
    <mergeCell ref="C7:E7"/>
    <mergeCell ref="D1:E1"/>
  </mergeCells>
  <printOptions/>
  <pageMargins left="0.3937007874015748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E57" sqref="E57:F57"/>
    </sheetView>
  </sheetViews>
  <sheetFormatPr defaultColWidth="9.140625" defaultRowHeight="12.75"/>
  <cols>
    <col min="1" max="1" width="35.00390625" style="0" customWidth="1"/>
    <col min="2" max="2" width="16.7109375" style="0" customWidth="1"/>
    <col min="3" max="3" width="15.00390625" style="0" customWidth="1"/>
    <col min="4" max="4" width="25.140625" style="0" customWidth="1"/>
    <col min="6" max="6" width="7.28125" style="0" customWidth="1"/>
    <col min="8" max="8" width="7.57421875" style="0" customWidth="1"/>
    <col min="10" max="10" width="7.7109375" style="0" customWidth="1"/>
  </cols>
  <sheetData>
    <row r="1" spans="6:10" ht="51" customHeight="1">
      <c r="F1" s="34" t="s">
        <v>263</v>
      </c>
      <c r="G1" s="34"/>
      <c r="H1" s="34"/>
      <c r="I1" s="34"/>
      <c r="J1" s="34"/>
    </row>
    <row r="2" spans="6:10" ht="51.75" customHeight="1">
      <c r="F2" s="34" t="s">
        <v>246</v>
      </c>
      <c r="G2" s="34"/>
      <c r="H2" s="34"/>
      <c r="I2" s="34"/>
      <c r="J2" s="34"/>
    </row>
    <row r="3" spans="1:10" ht="15.75">
      <c r="A3" s="44" t="s">
        <v>209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5.75">
      <c r="A4" s="44" t="s">
        <v>124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5.75">
      <c r="A5" s="44" t="s">
        <v>210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5.75">
      <c r="A6" s="4" t="s">
        <v>192</v>
      </c>
      <c r="I6" s="45" t="s">
        <v>193</v>
      </c>
      <c r="J6" s="45"/>
    </row>
    <row r="7" spans="1:10" ht="15.75" customHeight="1">
      <c r="A7" s="37" t="s">
        <v>125</v>
      </c>
      <c r="B7" s="37" t="s">
        <v>126</v>
      </c>
      <c r="C7" s="37"/>
      <c r="D7" s="37" t="s">
        <v>127</v>
      </c>
      <c r="E7" s="36" t="s">
        <v>128</v>
      </c>
      <c r="F7" s="36"/>
      <c r="G7" s="36"/>
      <c r="H7" s="36"/>
      <c r="I7" s="36"/>
      <c r="J7" s="36"/>
    </row>
    <row r="8" spans="1:10" ht="16.5" customHeight="1">
      <c r="A8" s="37"/>
      <c r="B8" s="37"/>
      <c r="C8" s="37"/>
      <c r="D8" s="37"/>
      <c r="E8" s="36" t="s">
        <v>4</v>
      </c>
      <c r="F8" s="36"/>
      <c r="G8" s="36" t="s">
        <v>129</v>
      </c>
      <c r="H8" s="36"/>
      <c r="I8" s="36"/>
      <c r="J8" s="36"/>
    </row>
    <row r="9" spans="1:10" ht="16.5" customHeight="1">
      <c r="A9" s="37"/>
      <c r="B9" s="37"/>
      <c r="C9" s="37"/>
      <c r="D9" s="37"/>
      <c r="E9" s="36"/>
      <c r="F9" s="36"/>
      <c r="G9" s="36" t="s">
        <v>195</v>
      </c>
      <c r="H9" s="36"/>
      <c r="I9" s="36" t="s">
        <v>237</v>
      </c>
      <c r="J9" s="36"/>
    </row>
    <row r="10" spans="1:10" ht="14.25">
      <c r="A10" s="47" t="s">
        <v>130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30" customHeight="1">
      <c r="A11" s="46" t="s">
        <v>131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12.75" customHeight="1">
      <c r="A12" s="42" t="s">
        <v>132</v>
      </c>
      <c r="B12" s="40" t="s">
        <v>133</v>
      </c>
      <c r="C12" s="40"/>
      <c r="D12" s="40" t="s">
        <v>134</v>
      </c>
      <c r="E12" s="39">
        <v>85550400</v>
      </c>
      <c r="F12" s="39"/>
      <c r="G12" s="39">
        <v>85550400</v>
      </c>
      <c r="H12" s="39"/>
      <c r="I12" s="39">
        <v>85550400</v>
      </c>
      <c r="J12" s="39"/>
    </row>
    <row r="13" spans="1:10" ht="12.75" customHeight="1">
      <c r="A13" s="42"/>
      <c r="B13" s="40"/>
      <c r="C13" s="40"/>
      <c r="D13" s="40"/>
      <c r="E13" s="39"/>
      <c r="F13" s="39"/>
      <c r="G13" s="39"/>
      <c r="H13" s="39"/>
      <c r="I13" s="39"/>
      <c r="J13" s="39"/>
    </row>
    <row r="14" spans="1:10" ht="12.75" customHeight="1">
      <c r="A14" s="42"/>
      <c r="B14" s="40"/>
      <c r="C14" s="40"/>
      <c r="D14" s="40"/>
      <c r="E14" s="39"/>
      <c r="F14" s="39"/>
      <c r="G14" s="39"/>
      <c r="H14" s="39"/>
      <c r="I14" s="39"/>
      <c r="J14" s="39"/>
    </row>
    <row r="15" spans="1:10" ht="6.75" customHeight="1">
      <c r="A15" s="42"/>
      <c r="B15" s="40"/>
      <c r="C15" s="40"/>
      <c r="D15" s="40"/>
      <c r="E15" s="39"/>
      <c r="F15" s="39"/>
      <c r="G15" s="39"/>
      <c r="H15" s="39"/>
      <c r="I15" s="39"/>
      <c r="J15" s="39"/>
    </row>
    <row r="16" spans="1:10" ht="3.75" customHeight="1" hidden="1">
      <c r="A16" s="42"/>
      <c r="B16" s="40"/>
      <c r="C16" s="40"/>
      <c r="D16" s="40"/>
      <c r="E16" s="39"/>
      <c r="F16" s="39"/>
      <c r="G16" s="39"/>
      <c r="H16" s="39"/>
      <c r="I16" s="39"/>
      <c r="J16" s="39"/>
    </row>
    <row r="17" spans="1:10" ht="15.75" customHeight="1">
      <c r="A17" s="42"/>
      <c r="B17" s="43" t="s">
        <v>135</v>
      </c>
      <c r="C17" s="43"/>
      <c r="D17" s="40" t="s">
        <v>134</v>
      </c>
      <c r="E17" s="41">
        <f>131917970+2685200+163300</f>
        <v>134766470</v>
      </c>
      <c r="F17" s="41"/>
      <c r="G17" s="41">
        <v>112404880</v>
      </c>
      <c r="H17" s="41"/>
      <c r="I17" s="41">
        <v>98915400</v>
      </c>
      <c r="J17" s="41"/>
    </row>
    <row r="18" spans="1:10" ht="15.75" customHeight="1">
      <c r="A18" s="42"/>
      <c r="B18" s="43"/>
      <c r="C18" s="43"/>
      <c r="D18" s="40"/>
      <c r="E18" s="41"/>
      <c r="F18" s="41"/>
      <c r="G18" s="41"/>
      <c r="H18" s="41"/>
      <c r="I18" s="41"/>
      <c r="J18" s="41"/>
    </row>
    <row r="19" spans="1:10" ht="15.75" customHeight="1">
      <c r="A19" s="42"/>
      <c r="B19" s="43"/>
      <c r="C19" s="43"/>
      <c r="D19" s="40"/>
      <c r="E19" s="41"/>
      <c r="F19" s="41"/>
      <c r="G19" s="41"/>
      <c r="H19" s="41"/>
      <c r="I19" s="41"/>
      <c r="J19" s="41"/>
    </row>
    <row r="20" spans="1:10" ht="15.75" customHeight="1">
      <c r="A20" s="42"/>
      <c r="B20" s="43"/>
      <c r="C20" s="43"/>
      <c r="D20" s="40"/>
      <c r="E20" s="41"/>
      <c r="F20" s="41"/>
      <c r="G20" s="41"/>
      <c r="H20" s="41"/>
      <c r="I20" s="41"/>
      <c r="J20" s="41"/>
    </row>
    <row r="21" spans="1:10" ht="12" customHeight="1">
      <c r="A21" s="42"/>
      <c r="B21" s="43"/>
      <c r="C21" s="43"/>
      <c r="D21" s="40"/>
      <c r="E21" s="41"/>
      <c r="F21" s="41"/>
      <c r="G21" s="41"/>
      <c r="H21" s="41"/>
      <c r="I21" s="41"/>
      <c r="J21" s="41"/>
    </row>
    <row r="22" spans="1:10" ht="15.75" customHeight="1" hidden="1">
      <c r="A22" s="42"/>
      <c r="B22" s="43"/>
      <c r="C22" s="43"/>
      <c r="D22" s="40"/>
      <c r="E22" s="41"/>
      <c r="F22" s="41"/>
      <c r="G22" s="41"/>
      <c r="H22" s="41"/>
      <c r="I22" s="41"/>
      <c r="J22" s="41"/>
    </row>
    <row r="23" spans="1:10" ht="3" customHeight="1" hidden="1">
      <c r="A23" s="42"/>
      <c r="B23" s="43"/>
      <c r="C23" s="43"/>
      <c r="D23" s="40"/>
      <c r="E23" s="41"/>
      <c r="F23" s="41"/>
      <c r="G23" s="41"/>
      <c r="H23" s="41"/>
      <c r="I23" s="41"/>
      <c r="J23" s="41"/>
    </row>
    <row r="24" spans="1:10" ht="15.75" customHeight="1">
      <c r="A24" s="42"/>
      <c r="B24" s="40" t="s">
        <v>136</v>
      </c>
      <c r="C24" s="40"/>
      <c r="D24" s="40" t="s">
        <v>134</v>
      </c>
      <c r="E24" s="39">
        <v>5575000</v>
      </c>
      <c r="F24" s="39"/>
      <c r="G24" s="39">
        <v>5575000</v>
      </c>
      <c r="H24" s="39"/>
      <c r="I24" s="39">
        <v>5575000</v>
      </c>
      <c r="J24" s="39"/>
    </row>
    <row r="25" spans="1:10" ht="15.75" customHeight="1">
      <c r="A25" s="42"/>
      <c r="B25" s="40"/>
      <c r="C25" s="40"/>
      <c r="D25" s="40"/>
      <c r="E25" s="39"/>
      <c r="F25" s="39"/>
      <c r="G25" s="39"/>
      <c r="H25" s="39"/>
      <c r="I25" s="39"/>
      <c r="J25" s="39"/>
    </row>
    <row r="26" spans="1:10" ht="15.75" customHeight="1">
      <c r="A26" s="42"/>
      <c r="B26" s="40"/>
      <c r="C26" s="40"/>
      <c r="D26" s="40"/>
      <c r="E26" s="39"/>
      <c r="F26" s="39"/>
      <c r="G26" s="39"/>
      <c r="H26" s="39"/>
      <c r="I26" s="39"/>
      <c r="J26" s="39"/>
    </row>
    <row r="27" spans="1:10" ht="15.75" customHeight="1">
      <c r="A27" s="42"/>
      <c r="B27" s="40"/>
      <c r="C27" s="40"/>
      <c r="D27" s="40"/>
      <c r="E27" s="39"/>
      <c r="F27" s="39"/>
      <c r="G27" s="39"/>
      <c r="H27" s="39"/>
      <c r="I27" s="39"/>
      <c r="J27" s="39"/>
    </row>
    <row r="28" spans="1:10" ht="15.75" customHeight="1">
      <c r="A28" s="42"/>
      <c r="B28" s="40"/>
      <c r="C28" s="40"/>
      <c r="D28" s="40"/>
      <c r="E28" s="39"/>
      <c r="F28" s="39"/>
      <c r="G28" s="39"/>
      <c r="H28" s="39"/>
      <c r="I28" s="39"/>
      <c r="J28" s="39"/>
    </row>
    <row r="29" spans="1:10" ht="15.75" customHeight="1">
      <c r="A29" s="42"/>
      <c r="B29" s="40"/>
      <c r="C29" s="40"/>
      <c r="D29" s="40"/>
      <c r="E29" s="39"/>
      <c r="F29" s="39"/>
      <c r="G29" s="39"/>
      <c r="H29" s="39"/>
      <c r="I29" s="39"/>
      <c r="J29" s="39"/>
    </row>
    <row r="30" spans="1:10" ht="10.5" customHeight="1">
      <c r="A30" s="42"/>
      <c r="B30" s="40"/>
      <c r="C30" s="40"/>
      <c r="D30" s="40"/>
      <c r="E30" s="39"/>
      <c r="F30" s="39"/>
      <c r="G30" s="39"/>
      <c r="H30" s="39"/>
      <c r="I30" s="39"/>
      <c r="J30" s="39"/>
    </row>
    <row r="31" spans="1:10" ht="15.75" customHeight="1" hidden="1">
      <c r="A31" s="42"/>
      <c r="B31" s="40"/>
      <c r="C31" s="40"/>
      <c r="D31" s="40"/>
      <c r="E31" s="39"/>
      <c r="F31" s="39"/>
      <c r="G31" s="39"/>
      <c r="H31" s="39"/>
      <c r="I31" s="39"/>
      <c r="J31" s="39"/>
    </row>
    <row r="32" spans="1:10" ht="136.5" customHeight="1">
      <c r="A32" s="42"/>
      <c r="B32" s="40" t="s">
        <v>137</v>
      </c>
      <c r="C32" s="40"/>
      <c r="D32" s="27" t="s">
        <v>134</v>
      </c>
      <c r="E32" s="39">
        <v>1288100</v>
      </c>
      <c r="F32" s="39"/>
      <c r="G32" s="39">
        <v>1288100</v>
      </c>
      <c r="H32" s="39"/>
      <c r="I32" s="39">
        <v>1288100</v>
      </c>
      <c r="J32" s="39"/>
    </row>
    <row r="33" spans="1:10" ht="33" customHeight="1">
      <c r="A33" s="40" t="s">
        <v>138</v>
      </c>
      <c r="B33" s="40" t="s">
        <v>139</v>
      </c>
      <c r="C33" s="40"/>
      <c r="D33" s="27" t="s">
        <v>140</v>
      </c>
      <c r="E33" s="39">
        <v>215535800</v>
      </c>
      <c r="F33" s="39"/>
      <c r="G33" s="39">
        <v>215535800</v>
      </c>
      <c r="H33" s="39"/>
      <c r="I33" s="39">
        <v>215535800</v>
      </c>
      <c r="J33" s="39"/>
    </row>
    <row r="34" spans="1:10" ht="12.75" customHeight="1">
      <c r="A34" s="40"/>
      <c r="B34" s="40" t="s">
        <v>141</v>
      </c>
      <c r="C34" s="40"/>
      <c r="D34" s="42" t="s">
        <v>140</v>
      </c>
      <c r="E34" s="39">
        <v>21595840</v>
      </c>
      <c r="F34" s="39"/>
      <c r="G34" s="39">
        <v>14434740</v>
      </c>
      <c r="H34" s="39"/>
      <c r="I34" s="39">
        <v>10270500</v>
      </c>
      <c r="J34" s="39"/>
    </row>
    <row r="35" spans="1:10" ht="15.75" customHeight="1">
      <c r="A35" s="40"/>
      <c r="B35" s="40"/>
      <c r="C35" s="40"/>
      <c r="D35" s="42"/>
      <c r="E35" s="39"/>
      <c r="F35" s="39"/>
      <c r="G35" s="39"/>
      <c r="H35" s="39"/>
      <c r="I35" s="39"/>
      <c r="J35" s="39"/>
    </row>
    <row r="36" spans="1:10" ht="15.75" customHeight="1">
      <c r="A36" s="40"/>
      <c r="B36" s="40"/>
      <c r="C36" s="40"/>
      <c r="D36" s="42"/>
      <c r="E36" s="39"/>
      <c r="F36" s="39"/>
      <c r="G36" s="39"/>
      <c r="H36" s="39"/>
      <c r="I36" s="39"/>
      <c r="J36" s="39"/>
    </row>
    <row r="37" spans="1:10" ht="0.75" customHeight="1">
      <c r="A37" s="40"/>
      <c r="B37" s="40"/>
      <c r="C37" s="40"/>
      <c r="D37" s="42"/>
      <c r="E37" s="39"/>
      <c r="F37" s="39"/>
      <c r="G37" s="39"/>
      <c r="H37" s="39"/>
      <c r="I37" s="39"/>
      <c r="J37" s="39"/>
    </row>
    <row r="38" spans="1:10" ht="15.75" customHeight="1">
      <c r="A38" s="40"/>
      <c r="B38" s="43" t="s">
        <v>142</v>
      </c>
      <c r="C38" s="43"/>
      <c r="D38" s="40" t="s">
        <v>140</v>
      </c>
      <c r="E38" s="39">
        <f>143787030+9421250+2591000+367100</f>
        <v>156166380</v>
      </c>
      <c r="F38" s="39"/>
      <c r="G38" s="39">
        <v>146919400</v>
      </c>
      <c r="H38" s="39"/>
      <c r="I38" s="39">
        <v>121332300</v>
      </c>
      <c r="J38" s="39"/>
    </row>
    <row r="39" spans="1:10" ht="15.75" customHeight="1">
      <c r="A39" s="40"/>
      <c r="B39" s="43"/>
      <c r="C39" s="43"/>
      <c r="D39" s="40"/>
      <c r="E39" s="39"/>
      <c r="F39" s="39"/>
      <c r="G39" s="39"/>
      <c r="H39" s="39"/>
      <c r="I39" s="39"/>
      <c r="J39" s="39"/>
    </row>
    <row r="40" spans="1:10" ht="15.75" customHeight="1">
      <c r="A40" s="40"/>
      <c r="B40" s="43"/>
      <c r="C40" s="43"/>
      <c r="D40" s="40"/>
      <c r="E40" s="39"/>
      <c r="F40" s="39"/>
      <c r="G40" s="39"/>
      <c r="H40" s="39"/>
      <c r="I40" s="39"/>
      <c r="J40" s="39"/>
    </row>
    <row r="41" spans="1:10" ht="15.75" customHeight="1">
      <c r="A41" s="40"/>
      <c r="B41" s="43"/>
      <c r="C41" s="43"/>
      <c r="D41" s="40"/>
      <c r="E41" s="39"/>
      <c r="F41" s="39"/>
      <c r="G41" s="39"/>
      <c r="H41" s="39"/>
      <c r="I41" s="39"/>
      <c r="J41" s="39"/>
    </row>
    <row r="42" spans="1:10" ht="12" customHeight="1">
      <c r="A42" s="40"/>
      <c r="B42" s="43"/>
      <c r="C42" s="43"/>
      <c r="D42" s="40"/>
      <c r="E42" s="39"/>
      <c r="F42" s="39"/>
      <c r="G42" s="39"/>
      <c r="H42" s="39"/>
      <c r="I42" s="39"/>
      <c r="J42" s="39"/>
    </row>
    <row r="43" spans="1:10" ht="12.75">
      <c r="A43" s="40" t="s">
        <v>143</v>
      </c>
      <c r="B43" s="40" t="s">
        <v>190</v>
      </c>
      <c r="C43" s="40"/>
      <c r="D43" s="40" t="s">
        <v>144</v>
      </c>
      <c r="E43" s="39">
        <f>28183650+28628507+142200</f>
        <v>56954357</v>
      </c>
      <c r="F43" s="39"/>
      <c r="G43" s="39">
        <v>54543100</v>
      </c>
      <c r="H43" s="39"/>
      <c r="I43" s="39">
        <v>50199200</v>
      </c>
      <c r="J43" s="39"/>
    </row>
    <row r="44" spans="1:10" ht="12.75">
      <c r="A44" s="40"/>
      <c r="B44" s="40"/>
      <c r="C44" s="40"/>
      <c r="D44" s="40"/>
      <c r="E44" s="39"/>
      <c r="F44" s="39"/>
      <c r="G44" s="39"/>
      <c r="H44" s="39"/>
      <c r="I44" s="39"/>
      <c r="J44" s="39"/>
    </row>
    <row r="45" spans="1:10" ht="12.75">
      <c r="A45" s="40"/>
      <c r="B45" s="40"/>
      <c r="C45" s="40"/>
      <c r="D45" s="40"/>
      <c r="E45" s="39"/>
      <c r="F45" s="39"/>
      <c r="G45" s="39"/>
      <c r="H45" s="39"/>
      <c r="I45" s="39"/>
      <c r="J45" s="39"/>
    </row>
    <row r="46" spans="1:10" ht="6" customHeight="1">
      <c r="A46" s="40"/>
      <c r="B46" s="40"/>
      <c r="C46" s="40"/>
      <c r="D46" s="40"/>
      <c r="E46" s="39"/>
      <c r="F46" s="39"/>
      <c r="G46" s="39"/>
      <c r="H46" s="39"/>
      <c r="I46" s="39"/>
      <c r="J46" s="39"/>
    </row>
    <row r="47" spans="1:10" ht="15.75" customHeight="1">
      <c r="A47" s="11" t="s">
        <v>145</v>
      </c>
      <c r="B47" s="48"/>
      <c r="C47" s="48"/>
      <c r="D47" s="11"/>
      <c r="E47" s="49">
        <f>E12+E17+E24+E32+E33+E34+E38+E43</f>
        <v>677432347</v>
      </c>
      <c r="F47" s="49"/>
      <c r="G47" s="49">
        <f>G12+G17+G24+G32+G33+G34+G38+G43</f>
        <v>636251420</v>
      </c>
      <c r="H47" s="49"/>
      <c r="I47" s="49">
        <f>I12+I17+I24+I32+I33+I34+I38+I43</f>
        <v>588666700</v>
      </c>
      <c r="J47" s="49"/>
    </row>
    <row r="48" spans="1:10" ht="14.25">
      <c r="A48" s="47" t="s">
        <v>146</v>
      </c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15">
      <c r="A49" s="50" t="s">
        <v>248</v>
      </c>
      <c r="B49" s="50"/>
      <c r="C49" s="50"/>
      <c r="D49" s="50"/>
      <c r="E49" s="50"/>
      <c r="F49" s="50"/>
      <c r="G49" s="50"/>
      <c r="H49" s="50"/>
      <c r="I49" s="50"/>
      <c r="J49" s="50"/>
    </row>
    <row r="50" spans="1:10" ht="31.5" customHeight="1">
      <c r="A50" s="40" t="s">
        <v>147</v>
      </c>
      <c r="B50" s="40" t="s">
        <v>76</v>
      </c>
      <c r="C50" s="40"/>
      <c r="D50" s="27" t="s">
        <v>148</v>
      </c>
      <c r="E50" s="39">
        <v>1588460</v>
      </c>
      <c r="F50" s="39"/>
      <c r="G50" s="39">
        <v>0</v>
      </c>
      <c r="H50" s="39"/>
      <c r="I50" s="39">
        <v>0</v>
      </c>
      <c r="J50" s="39"/>
    </row>
    <row r="51" spans="1:10" ht="30.75" customHeight="1">
      <c r="A51" s="40"/>
      <c r="B51" s="40" t="s">
        <v>149</v>
      </c>
      <c r="C51" s="40"/>
      <c r="D51" s="27" t="s">
        <v>150</v>
      </c>
      <c r="E51" s="39">
        <v>8918400</v>
      </c>
      <c r="F51" s="39"/>
      <c r="G51" s="39">
        <v>8918400</v>
      </c>
      <c r="H51" s="39"/>
      <c r="I51" s="39">
        <v>8918400</v>
      </c>
      <c r="J51" s="39"/>
    </row>
    <row r="52" spans="1:10" ht="15.75" customHeight="1">
      <c r="A52" s="11" t="s">
        <v>151</v>
      </c>
      <c r="B52" s="48"/>
      <c r="C52" s="48"/>
      <c r="D52" s="11"/>
      <c r="E52" s="49">
        <f>SUM(E50:F51)</f>
        <v>10506860</v>
      </c>
      <c r="F52" s="49"/>
      <c r="G52" s="49">
        <f>SUM(G50:H51)</f>
        <v>8918400</v>
      </c>
      <c r="H52" s="49"/>
      <c r="I52" s="49">
        <f>SUM(I50:J51)</f>
        <v>8918400</v>
      </c>
      <c r="J52" s="49"/>
    </row>
    <row r="53" spans="1:10" ht="14.25">
      <c r="A53" s="47" t="s">
        <v>152</v>
      </c>
      <c r="B53" s="47"/>
      <c r="C53" s="47"/>
      <c r="D53" s="47"/>
      <c r="E53" s="47"/>
      <c r="F53" s="47"/>
      <c r="G53" s="47"/>
      <c r="H53" s="47"/>
      <c r="I53" s="47"/>
      <c r="J53" s="47"/>
    </row>
    <row r="54" spans="1:10" ht="36.75" customHeight="1">
      <c r="A54" s="50" t="s">
        <v>249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ht="30">
      <c r="A55" s="27" t="s">
        <v>153</v>
      </c>
      <c r="B55" s="40" t="s">
        <v>154</v>
      </c>
      <c r="C55" s="40"/>
      <c r="D55" s="27" t="s">
        <v>155</v>
      </c>
      <c r="E55" s="41">
        <v>13908633</v>
      </c>
      <c r="F55" s="41"/>
      <c r="G55" s="41">
        <v>13216900</v>
      </c>
      <c r="H55" s="41"/>
      <c r="I55" s="41">
        <v>12523500</v>
      </c>
      <c r="J55" s="41"/>
    </row>
    <row r="56" spans="1:10" ht="45">
      <c r="A56" s="27" t="s">
        <v>156</v>
      </c>
      <c r="B56" s="40" t="s">
        <v>157</v>
      </c>
      <c r="C56" s="40"/>
      <c r="D56" s="27" t="s">
        <v>158</v>
      </c>
      <c r="E56" s="41">
        <f>27624210+1423800</f>
        <v>29048010</v>
      </c>
      <c r="F56" s="41"/>
      <c r="G56" s="41">
        <v>26190400</v>
      </c>
      <c r="H56" s="41"/>
      <c r="I56" s="41">
        <v>23846100</v>
      </c>
      <c r="J56" s="41"/>
    </row>
    <row r="57" spans="1:10" ht="15.75" customHeight="1">
      <c r="A57" s="11" t="s">
        <v>159</v>
      </c>
      <c r="B57" s="48"/>
      <c r="C57" s="48"/>
      <c r="D57" s="11"/>
      <c r="E57" s="49">
        <f>SUM(E55:F56)</f>
        <v>42956643</v>
      </c>
      <c r="F57" s="49"/>
      <c r="G57" s="49">
        <f>SUM(G55:H56)</f>
        <v>39407300</v>
      </c>
      <c r="H57" s="49"/>
      <c r="I57" s="49">
        <f>SUM(I55:J56)</f>
        <v>36369600</v>
      </c>
      <c r="J57" s="49"/>
    </row>
    <row r="58" spans="1:10" ht="14.25">
      <c r="A58" s="47" t="s">
        <v>160</v>
      </c>
      <c r="B58" s="47"/>
      <c r="C58" s="47"/>
      <c r="D58" s="47"/>
      <c r="E58" s="47"/>
      <c r="F58" s="47"/>
      <c r="G58" s="47"/>
      <c r="H58" s="47"/>
      <c r="I58" s="47"/>
      <c r="J58" s="47"/>
    </row>
    <row r="59" spans="1:10" ht="30.75" customHeight="1">
      <c r="A59" s="51" t="s">
        <v>250</v>
      </c>
      <c r="B59" s="51"/>
      <c r="C59" s="51"/>
      <c r="D59" s="51"/>
      <c r="E59" s="51"/>
      <c r="F59" s="51"/>
      <c r="G59" s="51"/>
      <c r="H59" s="51"/>
      <c r="I59" s="51"/>
      <c r="J59" s="51"/>
    </row>
    <row r="60" spans="1:10" ht="15">
      <c r="A60" s="27" t="s">
        <v>161</v>
      </c>
      <c r="B60" s="40" t="s">
        <v>162</v>
      </c>
      <c r="C60" s="40"/>
      <c r="D60" s="27" t="s">
        <v>163</v>
      </c>
      <c r="E60" s="41">
        <f>17336700+555500+555500+587200+2082000+1808775.69</f>
        <v>22925675.69</v>
      </c>
      <c r="F60" s="41"/>
      <c r="G60" s="41">
        <v>17251600</v>
      </c>
      <c r="H60" s="41"/>
      <c r="I60" s="41">
        <v>16607600</v>
      </c>
      <c r="J60" s="41"/>
    </row>
    <row r="61" spans="1:10" ht="15.75" customHeight="1">
      <c r="A61" s="11" t="s">
        <v>164</v>
      </c>
      <c r="B61" s="48"/>
      <c r="C61" s="48"/>
      <c r="D61" s="11"/>
      <c r="E61" s="52">
        <f>SUM(E60)</f>
        <v>22925675.69</v>
      </c>
      <c r="F61" s="52"/>
      <c r="G61" s="52">
        <f>SUM(G60)</f>
        <v>17251600</v>
      </c>
      <c r="H61" s="52"/>
      <c r="I61" s="52">
        <f>SUM(I60)</f>
        <v>16607600</v>
      </c>
      <c r="J61" s="52"/>
    </row>
    <row r="62" spans="1:10" ht="14.25">
      <c r="A62" s="47" t="s">
        <v>165</v>
      </c>
      <c r="B62" s="47"/>
      <c r="C62" s="47"/>
      <c r="D62" s="47"/>
      <c r="E62" s="47"/>
      <c r="F62" s="47"/>
      <c r="G62" s="47"/>
      <c r="H62" s="47"/>
      <c r="I62" s="47"/>
      <c r="J62" s="47"/>
    </row>
    <row r="63" spans="1:10" ht="30.75" customHeight="1">
      <c r="A63" s="50" t="s">
        <v>251</v>
      </c>
      <c r="B63" s="50"/>
      <c r="C63" s="50"/>
      <c r="D63" s="50"/>
      <c r="E63" s="50"/>
      <c r="F63" s="50"/>
      <c r="G63" s="50"/>
      <c r="H63" s="50"/>
      <c r="I63" s="50"/>
      <c r="J63" s="50"/>
    </row>
    <row r="64" spans="1:10" ht="32.25" customHeight="1">
      <c r="A64" s="40" t="s">
        <v>166</v>
      </c>
      <c r="B64" s="40" t="s">
        <v>166</v>
      </c>
      <c r="C64" s="40"/>
      <c r="D64" s="27" t="s">
        <v>167</v>
      </c>
      <c r="E64" s="39">
        <v>585600</v>
      </c>
      <c r="F64" s="39"/>
      <c r="G64" s="39">
        <v>606200</v>
      </c>
      <c r="H64" s="39"/>
      <c r="I64" s="39">
        <v>606200</v>
      </c>
      <c r="J64" s="39"/>
    </row>
    <row r="65" spans="1:10" ht="15.75" customHeight="1">
      <c r="A65" s="40"/>
      <c r="B65" s="40" t="s">
        <v>168</v>
      </c>
      <c r="C65" s="40"/>
      <c r="D65" s="40" t="s">
        <v>167</v>
      </c>
      <c r="E65" s="39">
        <v>22752600</v>
      </c>
      <c r="F65" s="39"/>
      <c r="G65" s="39">
        <v>22772500</v>
      </c>
      <c r="H65" s="39"/>
      <c r="I65" s="39">
        <v>22794200</v>
      </c>
      <c r="J65" s="39"/>
    </row>
    <row r="66" spans="1:10" ht="15.75" customHeight="1">
      <c r="A66" s="40"/>
      <c r="B66" s="40"/>
      <c r="C66" s="40"/>
      <c r="D66" s="40"/>
      <c r="E66" s="39"/>
      <c r="F66" s="39"/>
      <c r="G66" s="39"/>
      <c r="H66" s="39"/>
      <c r="I66" s="39"/>
      <c r="J66" s="39"/>
    </row>
    <row r="67" spans="1:10" ht="27.75" customHeight="1">
      <c r="A67" s="40"/>
      <c r="B67" s="40"/>
      <c r="C67" s="40"/>
      <c r="D67" s="40"/>
      <c r="E67" s="39"/>
      <c r="F67" s="39"/>
      <c r="G67" s="39"/>
      <c r="H67" s="39"/>
      <c r="I67" s="39"/>
      <c r="J67" s="39"/>
    </row>
    <row r="68" spans="1:10" ht="15.75" customHeight="1">
      <c r="A68" s="40"/>
      <c r="B68" s="40"/>
      <c r="C68" s="40"/>
      <c r="D68" s="40"/>
      <c r="E68" s="39"/>
      <c r="F68" s="39"/>
      <c r="G68" s="39"/>
      <c r="H68" s="39"/>
      <c r="I68" s="39"/>
      <c r="J68" s="39"/>
    </row>
    <row r="69" spans="1:10" ht="15" customHeight="1">
      <c r="A69" s="40"/>
      <c r="B69" s="40"/>
      <c r="C69" s="40"/>
      <c r="D69" s="40"/>
      <c r="E69" s="39"/>
      <c r="F69" s="39"/>
      <c r="G69" s="39"/>
      <c r="H69" s="39"/>
      <c r="I69" s="39"/>
      <c r="J69" s="39"/>
    </row>
    <row r="70" spans="1:10" ht="10.5" customHeight="1" hidden="1">
      <c r="A70" s="40"/>
      <c r="B70" s="40"/>
      <c r="C70" s="40"/>
      <c r="D70" s="40"/>
      <c r="E70" s="39"/>
      <c r="F70" s="39"/>
      <c r="G70" s="39"/>
      <c r="H70" s="39"/>
      <c r="I70" s="39"/>
      <c r="J70" s="39"/>
    </row>
    <row r="71" spans="1:10" ht="60.75" customHeight="1">
      <c r="A71" s="27" t="s">
        <v>169</v>
      </c>
      <c r="B71" s="40" t="s">
        <v>170</v>
      </c>
      <c r="C71" s="40"/>
      <c r="D71" s="27" t="s">
        <v>167</v>
      </c>
      <c r="E71" s="39">
        <v>771700</v>
      </c>
      <c r="F71" s="39"/>
      <c r="G71" s="39">
        <v>798600</v>
      </c>
      <c r="H71" s="39"/>
      <c r="I71" s="39">
        <v>798600</v>
      </c>
      <c r="J71" s="39"/>
    </row>
    <row r="72" spans="1:10" ht="15.75" customHeight="1">
      <c r="A72" s="11" t="s">
        <v>171</v>
      </c>
      <c r="B72" s="48"/>
      <c r="C72" s="48"/>
      <c r="D72" s="11"/>
      <c r="E72" s="49">
        <f>SUM(E64:F71)</f>
        <v>24109900</v>
      </c>
      <c r="F72" s="49"/>
      <c r="G72" s="49">
        <f>SUM(G64:H71)</f>
        <v>24177300</v>
      </c>
      <c r="H72" s="49"/>
      <c r="I72" s="49">
        <f>SUM(I64:J71)</f>
        <v>24199000</v>
      </c>
      <c r="J72" s="49"/>
    </row>
    <row r="73" spans="1:10" ht="14.25">
      <c r="A73" s="47" t="s">
        <v>172</v>
      </c>
      <c r="B73" s="47"/>
      <c r="C73" s="47"/>
      <c r="D73" s="47"/>
      <c r="E73" s="47"/>
      <c r="F73" s="47"/>
      <c r="G73" s="47"/>
      <c r="H73" s="47"/>
      <c r="I73" s="47"/>
      <c r="J73" s="47"/>
    </row>
    <row r="74" spans="1:10" ht="60.75" customHeight="1">
      <c r="A74" s="50" t="s">
        <v>252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ht="15.75" customHeight="1">
      <c r="A75" s="38" t="s">
        <v>173</v>
      </c>
      <c r="B75" s="38" t="s">
        <v>174</v>
      </c>
      <c r="C75" s="38"/>
      <c r="D75" s="38" t="s">
        <v>175</v>
      </c>
      <c r="E75" s="39">
        <v>19304000</v>
      </c>
      <c r="F75" s="39"/>
      <c r="G75" s="39">
        <v>19304000</v>
      </c>
      <c r="H75" s="39"/>
      <c r="I75" s="39">
        <v>19304000</v>
      </c>
      <c r="J75" s="39"/>
    </row>
    <row r="76" spans="1:10" ht="33" customHeight="1">
      <c r="A76" s="38"/>
      <c r="B76" s="38"/>
      <c r="C76" s="38"/>
      <c r="D76" s="38"/>
      <c r="E76" s="39"/>
      <c r="F76" s="39"/>
      <c r="G76" s="39"/>
      <c r="H76" s="39"/>
      <c r="I76" s="39"/>
      <c r="J76" s="39"/>
    </row>
    <row r="77" spans="1:10" ht="15.75" customHeight="1">
      <c r="A77" s="38"/>
      <c r="B77" s="38"/>
      <c r="C77" s="38"/>
      <c r="D77" s="38"/>
      <c r="E77" s="39"/>
      <c r="F77" s="39"/>
      <c r="G77" s="39"/>
      <c r="H77" s="39"/>
      <c r="I77" s="39"/>
      <c r="J77" s="39"/>
    </row>
    <row r="78" spans="1:10" ht="15.75" customHeight="1">
      <c r="A78" s="38"/>
      <c r="B78" s="38"/>
      <c r="C78" s="38"/>
      <c r="D78" s="38"/>
      <c r="E78" s="39"/>
      <c r="F78" s="39"/>
      <c r="G78" s="39"/>
      <c r="H78" s="39"/>
      <c r="I78" s="39"/>
      <c r="J78" s="39"/>
    </row>
    <row r="79" spans="1:10" ht="47.25" customHeight="1">
      <c r="A79" s="38"/>
      <c r="B79" s="38"/>
      <c r="C79" s="38"/>
      <c r="D79" s="38"/>
      <c r="E79" s="39"/>
      <c r="F79" s="39"/>
      <c r="G79" s="39"/>
      <c r="H79" s="39"/>
      <c r="I79" s="39"/>
      <c r="J79" s="39"/>
    </row>
    <row r="80" spans="1:10" ht="39" customHeight="1">
      <c r="A80" s="38"/>
      <c r="B80" s="38"/>
      <c r="C80" s="38"/>
      <c r="D80" s="38"/>
      <c r="E80" s="39"/>
      <c r="F80" s="39"/>
      <c r="G80" s="39"/>
      <c r="H80" s="39"/>
      <c r="I80" s="39"/>
      <c r="J80" s="39"/>
    </row>
    <row r="81" spans="1:10" ht="32.25" customHeight="1">
      <c r="A81" s="38"/>
      <c r="B81" s="38"/>
      <c r="C81" s="38"/>
      <c r="D81" s="38"/>
      <c r="E81" s="39"/>
      <c r="F81" s="39"/>
      <c r="G81" s="39"/>
      <c r="H81" s="39"/>
      <c r="I81" s="39"/>
      <c r="J81" s="39"/>
    </row>
    <row r="82" spans="1:10" ht="24" customHeight="1">
      <c r="A82" s="38"/>
      <c r="B82" s="38"/>
      <c r="C82" s="38"/>
      <c r="D82" s="38"/>
      <c r="E82" s="39"/>
      <c r="F82" s="39"/>
      <c r="G82" s="39"/>
      <c r="H82" s="39"/>
      <c r="I82" s="39"/>
      <c r="J82" s="39"/>
    </row>
    <row r="83" spans="1:10" ht="54.75" customHeight="1" hidden="1">
      <c r="A83" s="38"/>
      <c r="B83" s="38"/>
      <c r="C83" s="38"/>
      <c r="D83" s="38"/>
      <c r="E83" s="39"/>
      <c r="F83" s="39"/>
      <c r="G83" s="39"/>
      <c r="H83" s="39"/>
      <c r="I83" s="39"/>
      <c r="J83" s="39"/>
    </row>
    <row r="84" spans="1:10" ht="69.75" customHeight="1">
      <c r="A84" s="38" t="s">
        <v>176</v>
      </c>
      <c r="B84" s="38" t="s">
        <v>177</v>
      </c>
      <c r="C84" s="38"/>
      <c r="D84" s="38" t="s">
        <v>178</v>
      </c>
      <c r="E84" s="41">
        <v>2601400</v>
      </c>
      <c r="F84" s="41"/>
      <c r="G84" s="41">
        <v>1300700</v>
      </c>
      <c r="H84" s="41"/>
      <c r="I84" s="41">
        <v>1300700</v>
      </c>
      <c r="J84" s="41"/>
    </row>
    <row r="85" spans="1:10" ht="97.5" customHeight="1">
      <c r="A85" s="38"/>
      <c r="B85" s="38"/>
      <c r="C85" s="38"/>
      <c r="D85" s="38"/>
      <c r="E85" s="41"/>
      <c r="F85" s="41"/>
      <c r="G85" s="41"/>
      <c r="H85" s="41"/>
      <c r="I85" s="41"/>
      <c r="J85" s="41"/>
    </row>
    <row r="86" spans="1:10" ht="165">
      <c r="A86" s="38"/>
      <c r="B86" s="38" t="s">
        <v>179</v>
      </c>
      <c r="C86" s="38"/>
      <c r="D86" s="31" t="s">
        <v>180</v>
      </c>
      <c r="E86" s="39">
        <v>2058800</v>
      </c>
      <c r="F86" s="39"/>
      <c r="G86" s="39">
        <v>579600</v>
      </c>
      <c r="H86" s="39"/>
      <c r="I86" s="39">
        <v>579600</v>
      </c>
      <c r="J86" s="39"/>
    </row>
    <row r="87" spans="1:10" ht="137.25" customHeight="1">
      <c r="A87" s="38"/>
      <c r="B87" s="38" t="s">
        <v>181</v>
      </c>
      <c r="C87" s="38"/>
      <c r="D87" s="31" t="s">
        <v>182</v>
      </c>
      <c r="E87" s="39">
        <v>4410200</v>
      </c>
      <c r="F87" s="39"/>
      <c r="G87" s="39">
        <v>1601900</v>
      </c>
      <c r="H87" s="39"/>
      <c r="I87" s="39">
        <v>1601900</v>
      </c>
      <c r="J87" s="39"/>
    </row>
    <row r="88" spans="1:10" ht="15.75" customHeight="1">
      <c r="A88" s="32" t="s">
        <v>183</v>
      </c>
      <c r="B88" s="54"/>
      <c r="C88" s="54"/>
      <c r="D88" s="32"/>
      <c r="E88" s="49">
        <f>SUM(E75:F87)</f>
        <v>28374400</v>
      </c>
      <c r="F88" s="49"/>
      <c r="G88" s="49">
        <f>SUM(G75:H87)</f>
        <v>22786200</v>
      </c>
      <c r="H88" s="49"/>
      <c r="I88" s="49">
        <f>SUM(I75:J87)</f>
        <v>22786200</v>
      </c>
      <c r="J88" s="49"/>
    </row>
    <row r="89" spans="1:10" ht="14.25">
      <c r="A89" s="55" t="s">
        <v>184</v>
      </c>
      <c r="B89" s="55"/>
      <c r="C89" s="55"/>
      <c r="D89" s="55"/>
      <c r="E89" s="55"/>
      <c r="F89" s="55"/>
      <c r="G89" s="55"/>
      <c r="H89" s="55"/>
      <c r="I89" s="55"/>
      <c r="J89" s="55"/>
    </row>
    <row r="90" spans="1:10" ht="30.75" customHeight="1">
      <c r="A90" s="56" t="s">
        <v>253</v>
      </c>
      <c r="B90" s="56"/>
      <c r="C90" s="56"/>
      <c r="D90" s="56"/>
      <c r="E90" s="56"/>
      <c r="F90" s="56"/>
      <c r="G90" s="56"/>
      <c r="H90" s="56"/>
      <c r="I90" s="56"/>
      <c r="J90" s="56"/>
    </row>
    <row r="91" spans="1:10" ht="12.75" customHeight="1">
      <c r="A91" s="38" t="s">
        <v>185</v>
      </c>
      <c r="B91" s="53" t="s">
        <v>110</v>
      </c>
      <c r="C91" s="53"/>
      <c r="D91" s="38" t="s">
        <v>148</v>
      </c>
      <c r="E91" s="39">
        <f>7290000+140500</f>
        <v>7430500</v>
      </c>
      <c r="F91" s="39"/>
      <c r="G91" s="39">
        <v>7177300</v>
      </c>
      <c r="H91" s="39"/>
      <c r="I91" s="39">
        <v>7007700</v>
      </c>
      <c r="J91" s="39"/>
    </row>
    <row r="92" spans="1:10" ht="12.75" customHeight="1">
      <c r="A92" s="38"/>
      <c r="B92" s="53"/>
      <c r="C92" s="53"/>
      <c r="D92" s="38"/>
      <c r="E92" s="39"/>
      <c r="F92" s="39"/>
      <c r="G92" s="39"/>
      <c r="H92" s="39"/>
      <c r="I92" s="39"/>
      <c r="J92" s="39"/>
    </row>
    <row r="93" spans="1:10" ht="19.5" customHeight="1">
      <c r="A93" s="38"/>
      <c r="B93" s="53"/>
      <c r="C93" s="53"/>
      <c r="D93" s="38"/>
      <c r="E93" s="39"/>
      <c r="F93" s="39"/>
      <c r="G93" s="39"/>
      <c r="H93" s="39"/>
      <c r="I93" s="39"/>
      <c r="J93" s="39"/>
    </row>
    <row r="94" spans="1:10" ht="75" customHeight="1">
      <c r="A94" s="33" t="s">
        <v>186</v>
      </c>
      <c r="B94" s="53" t="s">
        <v>187</v>
      </c>
      <c r="C94" s="53"/>
      <c r="D94" s="31" t="s">
        <v>148</v>
      </c>
      <c r="E94" s="39">
        <v>35000</v>
      </c>
      <c r="F94" s="39"/>
      <c r="G94" s="39">
        <v>0</v>
      </c>
      <c r="H94" s="39"/>
      <c r="I94" s="39">
        <v>0</v>
      </c>
      <c r="J94" s="39"/>
    </row>
    <row r="95" spans="1:10" ht="15.75" customHeight="1">
      <c r="A95" s="32" t="s">
        <v>188</v>
      </c>
      <c r="B95" s="54"/>
      <c r="C95" s="54"/>
      <c r="D95" s="32"/>
      <c r="E95" s="49">
        <f>E91+E94</f>
        <v>7465500</v>
      </c>
      <c r="F95" s="49"/>
      <c r="G95" s="49">
        <f>G91+G94</f>
        <v>7177300</v>
      </c>
      <c r="H95" s="49"/>
      <c r="I95" s="49">
        <f>I91+I94</f>
        <v>7007700</v>
      </c>
      <c r="J95" s="49"/>
    </row>
    <row r="96" spans="1:10" ht="15.75" customHeight="1">
      <c r="A96" s="32" t="s">
        <v>189</v>
      </c>
      <c r="B96" s="54"/>
      <c r="C96" s="54"/>
      <c r="D96" s="32"/>
      <c r="E96" s="52">
        <f>SUM(E47+E52+E57+E61+E72+E88+E95)</f>
        <v>813771325.69</v>
      </c>
      <c r="F96" s="52"/>
      <c r="G96" s="52">
        <f>SUM(G47+G52+G57+G61+G72+G88+G95)</f>
        <v>755969520</v>
      </c>
      <c r="H96" s="52"/>
      <c r="I96" s="52">
        <f>SUM(I47+I52+I57+I61+I72+I88+I95)</f>
        <v>704555200</v>
      </c>
      <c r="J96" s="52"/>
    </row>
  </sheetData>
  <sheetProtection/>
  <mergeCells count="166">
    <mergeCell ref="F1:J1"/>
    <mergeCell ref="D91:D93"/>
    <mergeCell ref="E91:F93"/>
    <mergeCell ref="B96:C96"/>
    <mergeCell ref="E96:F96"/>
    <mergeCell ref="G96:H96"/>
    <mergeCell ref="I96:J96"/>
    <mergeCell ref="B95:C95"/>
    <mergeCell ref="E95:F95"/>
    <mergeCell ref="G95:H95"/>
    <mergeCell ref="I95:J95"/>
    <mergeCell ref="I88:J88"/>
    <mergeCell ref="E87:F87"/>
    <mergeCell ref="B94:C94"/>
    <mergeCell ref="E94:F94"/>
    <mergeCell ref="G94:H94"/>
    <mergeCell ref="I94:J94"/>
    <mergeCell ref="A89:J89"/>
    <mergeCell ref="A90:J90"/>
    <mergeCell ref="A91:A93"/>
    <mergeCell ref="B91:C93"/>
    <mergeCell ref="I84:J85"/>
    <mergeCell ref="I75:J83"/>
    <mergeCell ref="A74:J74"/>
    <mergeCell ref="G91:H93"/>
    <mergeCell ref="I91:J93"/>
    <mergeCell ref="G87:H87"/>
    <mergeCell ref="I87:J87"/>
    <mergeCell ref="B88:C88"/>
    <mergeCell ref="E88:F88"/>
    <mergeCell ref="G88:H88"/>
    <mergeCell ref="G65:H70"/>
    <mergeCell ref="I65:J70"/>
    <mergeCell ref="I72:J72"/>
    <mergeCell ref="B86:C86"/>
    <mergeCell ref="E86:F86"/>
    <mergeCell ref="G86:H86"/>
    <mergeCell ref="I86:J86"/>
    <mergeCell ref="B72:C72"/>
    <mergeCell ref="E72:F72"/>
    <mergeCell ref="A73:J73"/>
    <mergeCell ref="E71:F71"/>
    <mergeCell ref="G71:H71"/>
    <mergeCell ref="I71:J71"/>
    <mergeCell ref="G72:H72"/>
    <mergeCell ref="B71:C71"/>
    <mergeCell ref="E84:F85"/>
    <mergeCell ref="B87:C87"/>
    <mergeCell ref="G75:H83"/>
    <mergeCell ref="E75:F83"/>
    <mergeCell ref="A75:A83"/>
    <mergeCell ref="B75:C83"/>
    <mergeCell ref="G84:H85"/>
    <mergeCell ref="A84:A87"/>
    <mergeCell ref="B84:C85"/>
    <mergeCell ref="D84:D85"/>
    <mergeCell ref="I60:J60"/>
    <mergeCell ref="A62:J62"/>
    <mergeCell ref="B65:C70"/>
    <mergeCell ref="D65:D70"/>
    <mergeCell ref="E65:F70"/>
    <mergeCell ref="A64:A70"/>
    <mergeCell ref="B64:C64"/>
    <mergeCell ref="E64:F64"/>
    <mergeCell ref="I64:J64"/>
    <mergeCell ref="G64:H64"/>
    <mergeCell ref="A58:J58"/>
    <mergeCell ref="A59:J59"/>
    <mergeCell ref="B60:C60"/>
    <mergeCell ref="A63:J63"/>
    <mergeCell ref="B61:C61"/>
    <mergeCell ref="E61:F61"/>
    <mergeCell ref="G61:H61"/>
    <mergeCell ref="I61:J61"/>
    <mergeCell ref="E60:F60"/>
    <mergeCell ref="G60:H60"/>
    <mergeCell ref="B57:C57"/>
    <mergeCell ref="E57:F57"/>
    <mergeCell ref="G57:H57"/>
    <mergeCell ref="I57:J57"/>
    <mergeCell ref="G55:H55"/>
    <mergeCell ref="I55:J55"/>
    <mergeCell ref="E56:F56"/>
    <mergeCell ref="G56:H56"/>
    <mergeCell ref="I56:J56"/>
    <mergeCell ref="B56:C56"/>
    <mergeCell ref="I51:J51"/>
    <mergeCell ref="B52:C52"/>
    <mergeCell ref="E52:F52"/>
    <mergeCell ref="G52:H52"/>
    <mergeCell ref="I52:J52"/>
    <mergeCell ref="A53:J53"/>
    <mergeCell ref="B51:C51"/>
    <mergeCell ref="E51:F51"/>
    <mergeCell ref="G51:H51"/>
    <mergeCell ref="A54:J54"/>
    <mergeCell ref="B55:C55"/>
    <mergeCell ref="E55:F55"/>
    <mergeCell ref="A48:J48"/>
    <mergeCell ref="A49:J49"/>
    <mergeCell ref="A50:A51"/>
    <mergeCell ref="B50:C50"/>
    <mergeCell ref="E50:F50"/>
    <mergeCell ref="G50:H50"/>
    <mergeCell ref="I50:J50"/>
    <mergeCell ref="I47:J47"/>
    <mergeCell ref="G43:H46"/>
    <mergeCell ref="I43:J46"/>
    <mergeCell ref="G47:H47"/>
    <mergeCell ref="I34:J37"/>
    <mergeCell ref="G34:H37"/>
    <mergeCell ref="G38:H42"/>
    <mergeCell ref="D34:D37"/>
    <mergeCell ref="A43:A46"/>
    <mergeCell ref="B43:C46"/>
    <mergeCell ref="D43:D46"/>
    <mergeCell ref="B34:C37"/>
    <mergeCell ref="I38:J42"/>
    <mergeCell ref="E34:F37"/>
    <mergeCell ref="E43:F46"/>
    <mergeCell ref="B47:C47"/>
    <mergeCell ref="E47:F47"/>
    <mergeCell ref="I17:J23"/>
    <mergeCell ref="A33:A42"/>
    <mergeCell ref="B33:C33"/>
    <mergeCell ref="E33:F33"/>
    <mergeCell ref="G33:H33"/>
    <mergeCell ref="B38:C42"/>
    <mergeCell ref="D38:D42"/>
    <mergeCell ref="E38:F42"/>
    <mergeCell ref="A10:J10"/>
    <mergeCell ref="G8:J8"/>
    <mergeCell ref="I32:J32"/>
    <mergeCell ref="B24:C31"/>
    <mergeCell ref="D24:D31"/>
    <mergeCell ref="E24:F31"/>
    <mergeCell ref="G24:H31"/>
    <mergeCell ref="B32:C32"/>
    <mergeCell ref="E32:F32"/>
    <mergeCell ref="G32:H32"/>
    <mergeCell ref="E7:J7"/>
    <mergeCell ref="E8:F9"/>
    <mergeCell ref="B17:C23"/>
    <mergeCell ref="I33:J33"/>
    <mergeCell ref="A3:J3"/>
    <mergeCell ref="A4:J4"/>
    <mergeCell ref="A5:J5"/>
    <mergeCell ref="I6:J6"/>
    <mergeCell ref="A7:A9"/>
    <mergeCell ref="A11:J11"/>
    <mergeCell ref="E12:F16"/>
    <mergeCell ref="I24:J31"/>
    <mergeCell ref="D12:D16"/>
    <mergeCell ref="D17:D23"/>
    <mergeCell ref="E17:F23"/>
    <mergeCell ref="A12:A32"/>
    <mergeCell ref="F2:J2"/>
    <mergeCell ref="G9:H9"/>
    <mergeCell ref="B7:C9"/>
    <mergeCell ref="D7:D9"/>
    <mergeCell ref="I9:J9"/>
    <mergeCell ref="D75:D83"/>
    <mergeCell ref="G12:H16"/>
    <mergeCell ref="I12:J16"/>
    <mergeCell ref="B12:C16"/>
    <mergeCell ref="G17:H2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9" r:id="rId1"/>
  <rowBreaks count="1" manualBreakCount="1"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2019-01-17T12:47:35Z</cp:lastPrinted>
  <dcterms:created xsi:type="dcterms:W3CDTF">1996-10-08T23:32:33Z</dcterms:created>
  <dcterms:modified xsi:type="dcterms:W3CDTF">2019-02-04T11:39:42Z</dcterms:modified>
  <cp:category/>
  <cp:version/>
  <cp:contentType/>
  <cp:contentStatus/>
</cp:coreProperties>
</file>