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Бюджеты 2014-2022\Утвержденные бюджеты и изменения к ним\Утвержденный бюджет на 2020-2022 г.г\Утвержденный бюджет на 2020-2022 гг\"/>
    </mc:Choice>
  </mc:AlternateContent>
  <xr:revisionPtr revIDLastSave="0" documentId="13_ncr:1_{42EFDA4B-4627-4626-9116-32A467EB7F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бюджета'!$A$6:$C$149</definedName>
    <definedName name="_xlnm.Print_Titles" localSheetId="0">'Доходы бюджета'!$6:$8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9" i="1" l="1"/>
  <c r="E105" i="1" l="1"/>
  <c r="D105" i="1"/>
  <c r="E103" i="1"/>
  <c r="D103" i="1"/>
  <c r="E101" i="1"/>
  <c r="D101" i="1"/>
  <c r="E99" i="1"/>
  <c r="D99" i="1"/>
  <c r="E97" i="1"/>
  <c r="D97" i="1"/>
  <c r="E95" i="1"/>
  <c r="D95" i="1"/>
  <c r="E93" i="1"/>
  <c r="D93" i="1"/>
  <c r="E91" i="1"/>
  <c r="D91" i="1"/>
  <c r="E89" i="1"/>
  <c r="D89" i="1"/>
  <c r="E87" i="1"/>
  <c r="D87" i="1"/>
  <c r="E85" i="1"/>
  <c r="D85" i="1"/>
  <c r="E84" i="1"/>
  <c r="D84" i="1"/>
  <c r="E83" i="1"/>
  <c r="D83" i="1"/>
  <c r="E134" i="1" l="1"/>
  <c r="D134" i="1"/>
  <c r="C134" i="1"/>
  <c r="E120" i="1"/>
  <c r="D120" i="1"/>
  <c r="C120" i="1"/>
  <c r="E115" i="1" l="1"/>
  <c r="D115" i="1"/>
  <c r="C115" i="1"/>
  <c r="E130" i="1" l="1"/>
  <c r="D130" i="1"/>
  <c r="C130" i="1"/>
  <c r="E158" i="1" l="1"/>
  <c r="D158" i="1"/>
  <c r="E156" i="1"/>
  <c r="D156" i="1"/>
  <c r="E155" i="1"/>
  <c r="D155" i="1"/>
  <c r="C158" i="1"/>
  <c r="C156" i="1"/>
  <c r="C155" i="1" s="1"/>
  <c r="E136" i="1"/>
  <c r="D136" i="1"/>
  <c r="C136" i="1"/>
  <c r="E126" i="1"/>
  <c r="D126" i="1"/>
  <c r="C126" i="1"/>
  <c r="E124" i="1"/>
  <c r="D124" i="1"/>
  <c r="C124" i="1"/>
  <c r="E122" i="1"/>
  <c r="D122" i="1"/>
  <c r="C122" i="1"/>
  <c r="E60" i="1"/>
  <c r="D60" i="1"/>
  <c r="C60" i="1"/>
  <c r="C105" i="1" l="1"/>
  <c r="C103" i="1"/>
  <c r="C101" i="1"/>
  <c r="C99" i="1"/>
  <c r="C97" i="1"/>
  <c r="C95" i="1"/>
  <c r="C93" i="1"/>
  <c r="C91" i="1"/>
  <c r="C89" i="1"/>
  <c r="C87" i="1"/>
  <c r="C85" i="1"/>
  <c r="C84" i="1" l="1"/>
  <c r="C14" i="1"/>
  <c r="C13" i="1"/>
  <c r="C83" i="1" l="1"/>
  <c r="E68" i="1"/>
  <c r="E67" i="1"/>
  <c r="E71" i="1"/>
  <c r="E70" i="1"/>
  <c r="D67" i="1" l="1"/>
  <c r="D68" i="1"/>
  <c r="D70" i="1"/>
  <c r="C71" i="1"/>
  <c r="D71" i="1"/>
  <c r="C70" i="1"/>
  <c r="C67" i="1"/>
  <c r="E11" i="1" l="1"/>
  <c r="D11" i="1"/>
  <c r="C11" i="1"/>
  <c r="E118" i="1" l="1"/>
  <c r="D118" i="1"/>
  <c r="C118" i="1"/>
  <c r="C19" i="1" l="1"/>
  <c r="E23" i="1"/>
  <c r="D23" i="1"/>
  <c r="E21" i="1"/>
  <c r="D21" i="1"/>
  <c r="E19" i="1"/>
  <c r="D19" i="1"/>
  <c r="E17" i="1"/>
  <c r="D17" i="1"/>
  <c r="C23" i="1"/>
  <c r="C21" i="1"/>
  <c r="C17" i="1"/>
  <c r="C16" i="1" l="1"/>
  <c r="D69" i="1" l="1"/>
  <c r="C69" i="1"/>
  <c r="C68" i="1"/>
  <c r="C66" i="1" l="1"/>
  <c r="D66" i="1"/>
  <c r="E69" i="1"/>
  <c r="E66" i="1" s="1"/>
  <c r="E153" i="1" l="1"/>
  <c r="E149" i="1"/>
  <c r="E151" i="1"/>
  <c r="E147" i="1"/>
  <c r="E145" i="1"/>
  <c r="E143" i="1"/>
  <c r="E141" i="1"/>
  <c r="E132" i="1"/>
  <c r="E128" i="1"/>
  <c r="E138" i="1"/>
  <c r="D149" i="1"/>
  <c r="D151" i="1"/>
  <c r="D153" i="1"/>
  <c r="D145" i="1"/>
  <c r="D147" i="1"/>
  <c r="D143" i="1"/>
  <c r="D141" i="1"/>
  <c r="D138" i="1"/>
  <c r="D132" i="1"/>
  <c r="D128" i="1"/>
  <c r="D117" i="1" s="1"/>
  <c r="E113" i="1"/>
  <c r="E112" i="1" s="1"/>
  <c r="D113" i="1"/>
  <c r="D112" i="1" s="1"/>
  <c r="E117" i="1" l="1"/>
  <c r="E140" i="1"/>
  <c r="E111" i="1" s="1"/>
  <c r="E110" i="1" s="1"/>
  <c r="D140" i="1"/>
  <c r="D111" i="1" s="1"/>
  <c r="D110" i="1" s="1"/>
  <c r="C153" i="1"/>
  <c r="C151" i="1"/>
  <c r="C149" i="1"/>
  <c r="C147" i="1"/>
  <c r="C145" i="1"/>
  <c r="C143" i="1"/>
  <c r="C141" i="1"/>
  <c r="C138" i="1"/>
  <c r="C132" i="1"/>
  <c r="C128" i="1"/>
  <c r="C113" i="1"/>
  <c r="C112" i="1" s="1"/>
  <c r="C117" i="1" l="1"/>
  <c r="C140" i="1"/>
  <c r="C111" i="1" s="1"/>
  <c r="C110" i="1" s="1"/>
  <c r="E16" i="1" l="1"/>
  <c r="E15" i="1" s="1"/>
  <c r="D16" i="1"/>
  <c r="D15" i="1" s="1"/>
  <c r="C43" i="1"/>
  <c r="D43" i="1"/>
  <c r="E41" i="1"/>
  <c r="E38" i="1"/>
  <c r="D38" i="1"/>
  <c r="C38" i="1"/>
  <c r="C15" i="1"/>
  <c r="E65" i="1"/>
  <c r="D65" i="1"/>
  <c r="E53" i="1"/>
  <c r="E49" i="1" s="1"/>
  <c r="E81" i="1"/>
  <c r="E80" i="1" s="1"/>
  <c r="E78" i="1"/>
  <c r="E77" i="1" s="1"/>
  <c r="D81" i="1"/>
  <c r="D80" i="1" s="1"/>
  <c r="D78" i="1"/>
  <c r="D77" i="1" s="1"/>
  <c r="C78" i="1"/>
  <c r="C77" i="1" s="1"/>
  <c r="C81" i="1"/>
  <c r="C80" i="1" s="1"/>
  <c r="E74" i="1"/>
  <c r="E73" i="1" s="1"/>
  <c r="E72" i="1" s="1"/>
  <c r="D74" i="1"/>
  <c r="D73" i="1" s="1"/>
  <c r="D72" i="1" s="1"/>
  <c r="C74" i="1"/>
  <c r="C73" i="1" s="1"/>
  <c r="C72" i="1" s="1"/>
  <c r="E108" i="1"/>
  <c r="E107" i="1" s="1"/>
  <c r="D108" i="1"/>
  <c r="D107" i="1" s="1"/>
  <c r="C108" i="1"/>
  <c r="C107" i="1" s="1"/>
  <c r="C65" i="1"/>
  <c r="D53" i="1"/>
  <c r="D49" i="1" s="1"/>
  <c r="C53" i="1"/>
  <c r="C49" i="1" s="1"/>
  <c r="C46" i="1"/>
  <c r="E63" i="1"/>
  <c r="E62" i="1" s="1"/>
  <c r="E58" i="1"/>
  <c r="E57" i="1" s="1"/>
  <c r="D63" i="1"/>
  <c r="D62" i="1" s="1"/>
  <c r="D58" i="1"/>
  <c r="D57" i="1" s="1"/>
  <c r="C63" i="1"/>
  <c r="C62" i="1" s="1"/>
  <c r="C58" i="1"/>
  <c r="C57" i="1" s="1"/>
  <c r="E46" i="1"/>
  <c r="D46" i="1"/>
  <c r="E43" i="1"/>
  <c r="D41" i="1"/>
  <c r="E35" i="1"/>
  <c r="E33" i="1"/>
  <c r="E31" i="1"/>
  <c r="E29" i="1"/>
  <c r="E27" i="1"/>
  <c r="D35" i="1"/>
  <c r="D33" i="1"/>
  <c r="D31" i="1"/>
  <c r="D29" i="1"/>
  <c r="D27" i="1"/>
  <c r="C10" i="1"/>
  <c r="C41" i="1"/>
  <c r="C29" i="1"/>
  <c r="C35" i="1"/>
  <c r="C33" i="1"/>
  <c r="C31" i="1"/>
  <c r="C27" i="1"/>
  <c r="C26" i="1" s="1"/>
  <c r="C56" i="1" l="1"/>
  <c r="D56" i="1"/>
  <c r="E56" i="1"/>
  <c r="C40" i="1"/>
  <c r="C37" i="1" s="1"/>
  <c r="E10" i="1"/>
  <c r="E40" i="1"/>
  <c r="C45" i="1"/>
  <c r="D45" i="1"/>
  <c r="D40" i="1"/>
  <c r="D37" i="1" s="1"/>
  <c r="E37" i="1"/>
  <c r="C76" i="1"/>
  <c r="D76" i="1"/>
  <c r="E45" i="1"/>
  <c r="D10" i="1"/>
  <c r="D26" i="1"/>
  <c r="D25" i="1" s="1"/>
  <c r="E76" i="1"/>
  <c r="C25" i="1"/>
  <c r="E26" i="1"/>
  <c r="E25" i="1" s="1"/>
  <c r="D9" i="1" l="1"/>
  <c r="E9" i="1"/>
  <c r="E160" i="1" s="1"/>
  <c r="C9" i="1"/>
  <c r="C160" i="1" s="1"/>
  <c r="D160" i="1" l="1"/>
</calcChain>
</file>

<file path=xl/sharedStrings.xml><?xml version="1.0" encoding="utf-8"?>
<sst xmlns="http://schemas.openxmlformats.org/spreadsheetml/2006/main" count="320" uniqueCount="317">
  <si>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</si>
  <si>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</si>
  <si>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</si>
  <si>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</si>
  <si>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</si>
  <si>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</si>
  <si>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</si>
  <si>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</si>
  <si>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</si>
  <si>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</si>
  <si>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</si>
  <si>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</si>
  <si>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</si>
  <si>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</si>
  <si>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</si>
  <si>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</si>
  <si>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</si>
  <si>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</si>
  <si>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</si>
  <si>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</si>
  <si>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</si>
  <si>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</si>
  <si>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</si>
  <si>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</si>
  <si>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</si>
  <si>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</si>
  <si>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</si>
  <si>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</si>
  <si>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</si>
  <si>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</si>
  <si>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</si>
  <si>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</si>
  <si>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</si>
  <si>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</si>
  <si>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</si>
  <si>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</si>
  <si>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</si>
  <si>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</si>
  <si>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</si>
  <si>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</si>
  <si>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</si>
  <si>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</si>
  <si>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</si>
  <si>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</si>
  <si>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</si>
  <si>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</si>
  <si>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</si>
  <si>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</si>
  <si>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</si>
  <si>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</si>
  <si>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</si>
  <si>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</si>
  <si>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</si>
  <si>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</si>
  <si>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</si>
  <si>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</si>
  <si>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</si>
  <si>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</si>
  <si>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</si>
  <si>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</si>
  <si>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</si>
  <si>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</si>
  <si>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</si>
  <si>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</si>
  <si>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</si>
  <si>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</si>
  <si>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</si>
  <si>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</si>
  <si>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</si>
  <si>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</si>
  <si>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</si>
  <si>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</si>
  <si>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</si>
  <si>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</si>
  <si>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</si>
  <si>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</si>
  <si>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</si>
  <si>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</si>
  <si>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</si>
  <si>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</si>
  <si>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</si>
  <si>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</si>
  <si>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</si>
  <si>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</si>
  <si>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</si>
  <si>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</si>
  <si>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</si>
  <si>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</si>
  <si>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</si>
  <si>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</si>
  <si>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</si>
  <si>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</si>
  <si>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</si>
  <si>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</si>
  <si>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</si>
  <si>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</si>
  <si>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</si>
  <si>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</si>
  <si>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</si>
  <si>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</si>
  <si>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</si>
  <si>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</si>
  <si>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</si>
  <si>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</si>
  <si>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</si>
  <si>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</si>
  <si>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</si>
  <si>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</si>
  <si>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</si>
  <si>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</si>
  <si>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</si>
  <si>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</si>
  <si>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</si>
  <si>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</si>
  <si>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</si>
  <si>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</si>
  <si>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</si>
  <si>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</si>
  <si>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</si>
  <si>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</si>
  <si>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</si>
  <si>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</si>
  <si>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</si>
  <si>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</si>
  <si>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</si>
  <si>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</si>
  <si>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</si>
  <si>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</si>
  <si>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</si>
  <si>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</si>
  <si>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</si>
  <si>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</si>
  <si>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</si>
  <si>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</si>
  <si>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</si>
  <si>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</si>
  <si>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</si>
  <si>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</si>
  <si>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</si>
  <si>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</si>
  <si>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</si>
  <si>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</si>
  <si>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</si>
  <si>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</si>
  <si>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</si>
  <si>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</si>
  <si>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</si>
  <si>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</si>
  <si>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</si>
  <si>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</si>
  <si>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</si>
  <si>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</si>
  <si>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</si>
  <si>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</si>
  <si>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</si>
  <si>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</si>
  <si>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</si>
  <si>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</si>
  <si>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</si>
  <si>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</si>
  <si>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</si>
  <si>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</si>
  <si>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</si>
  <si>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</si>
  <si>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</si>
  <si>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</si>
  <si>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</si>
  <si>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</si>
  <si>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</si>
  <si>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</si>
  <si>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</si>
  <si>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</si>
  <si>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</si>
  <si>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</si>
  <si>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</si>
  <si>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</si>
  <si>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</si>
  <si>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</si>
  <si>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</si>
  <si>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Доходы бюджета - ИТОГО, 
в том числе:</t>
  </si>
  <si>
    <t>00020210000000000150</t>
  </si>
  <si>
    <t>00020215001000000150</t>
  </si>
  <si>
    <t>00020215001040000150</t>
  </si>
  <si>
    <t>00020220000000000150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</si>
  <si>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</si>
  <si>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</si>
  <si>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</si>
  <si>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</si>
  <si>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</si>
  <si>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</si>
  <si>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</si>
  <si>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</si>
  <si>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</si>
  <si>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</si>
  <si>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</si>
  <si>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</si>
  <si>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</si>
  <si>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</si>
  <si>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</si>
  <si>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</si>
  <si>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</si>
  <si>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</si>
  <si>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</si>
  <si>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</si>
  <si>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</si>
  <si>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</si>
  <si>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</si>
  <si>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</si>
  <si>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</si>
  <si>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</si>
  <si>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Поступление доходов в бюджет Гайского городского округа на 2020 год и на плановый период 2021 и 2022 годов по кодам видов доходов, подвидов доходов </t>
  </si>
  <si>
    <t>2022 год</t>
  </si>
  <si>
    <t>00011201042010000120</t>
  </si>
  <si>
    <t>Плата за размещение твердых коммунальных отходов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</si>
  <si>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</si>
  <si>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</si>
  <si>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00010302241010000110</t>
  </si>
  <si>
    <t>00010302251010000110</t>
  </si>
  <si>
    <t>00010302261010000110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</si>
  <si>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</si>
  <si>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</si>
  <si>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</si>
  <si>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</si>
  <si>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обще-ственную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</si>
  <si>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</si>
  <si>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</si>
  <si>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</si>
  <si>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</si>
  <si>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</si>
  <si>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</si>
  <si>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</si>
  <si>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</si>
  <si>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</si>
  <si>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</si>
  <si>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</si>
  <si>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</si>
  <si>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</si>
  <si>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</si>
  <si>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</si>
  <si>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</si>
  <si>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</si>
  <si>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00011601063010000140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</si>
  <si>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</si>
  <si>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</si>
  <si>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</si>
  <si>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</si>
  <si>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</si>
  <si>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00011601133010000140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</si>
  <si>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</si>
  <si>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</si>
  <si>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00011601083010000140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</si>
  <si>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</si>
  <si>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</si>
  <si>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</si>
  <si>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</si>
  <si>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</si>
  <si>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</si>
  <si>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</si>
  <si>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</si>
  <si>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</si>
  <si>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</si>
  <si>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00011601173010000140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</si>
  <si>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</si>
  <si>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</si>
  <si>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</si>
  <si>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00011601203010000140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</si>
  <si>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</si>
  <si>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</si>
  <si>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</si>
  <si>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</si>
  <si>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00020220299000000150</t>
  </si>
  <si>
    <t>00020220299040000150</t>
  </si>
  <si>
    <t>00020220077000000150</t>
  </si>
  <si>
    <t>00020220077040000150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</si>
  <si>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</si>
  <si>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</si>
  <si>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</si>
  <si>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00020220302040000150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</si>
  <si>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</si>
  <si>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</si>
  <si>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</si>
  <si>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00020225027000000150</t>
  </si>
  <si>
    <t>00020225027040000150</t>
  </si>
  <si>
    <t>00020225555000000150</t>
  </si>
  <si>
    <t>00020225555040000150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</si>
  <si>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</si>
  <si>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</si>
  <si>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Иные межбюджетные трансферты</t>
  </si>
  <si>
    <t>00020240000000000150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</si>
  <si>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</si>
  <si>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</si>
  <si>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</si>
  <si>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</si>
  <si>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на создание виртуальных концертных залов</t>
  </si>
  <si>
    <t>00020245453000000150</t>
  </si>
  <si>
    <t>Межбюджетные трансферты, передаваемые бюджетам городских округов на создание виртуальных концертных залов</t>
  </si>
  <si>
    <t>00020245453040000150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</si>
  <si>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</si>
  <si>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00011601053010000140</t>
  </si>
  <si>
    <t>00011601151010000140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</si>
  <si>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</si>
  <si>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</si>
  <si>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00020225228040000150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</si>
  <si>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</si>
  <si>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</si>
  <si>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</si>
  <si>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00020215002000000150</t>
  </si>
  <si>
    <t>00020215002040000150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</si>
  <si>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</si>
  <si>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</si>
  <si>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00020220216000000150</t>
  </si>
  <si>
    <t>00020220216040000150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</si>
  <si>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</si>
  <si>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</si>
  <si>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00020225519000000150</t>
  </si>
  <si>
    <t>00020225519040000150</t>
  </si>
  <si>
    <t>от 24.12.2019 №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</si>
</sst>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7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0" applyFont="1" applyFill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/>
    </xf>
    <xf numFmtId="4" fontId="0" fillId="0" borderId="0" xfId="0" applyNumberFormat="1" applyAlignment="1"/>
    <xf numFmtId="4" fontId="2" fillId="2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/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165" fontId="2" fillId="0" borderId="0" xfId="0" applyNumberFormat="1" applyFont="1" applyAlignment="1"/>
    <xf numFmtId="164" fontId="6" fillId="0" borderId="1" xfId="0" applyNumberFormat="1" applyFont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6"/>
  <sheetViews>
    <sheetView tabSelected="1" zoomScale="120" zoomScaleNormal="120" workbookViewId="0">
      <selection activeCell="A5" sqref="A5:E5"/>
    </sheetView>
  </sheetViews>
  <sheetFormatPr defaultColWidth="8.7109375" defaultRowHeight="12.75" x14ac:dyDescent="0.2"/>
  <cols>
    <col min="1" max="1" width="65" style="6" customWidth="1"/>
    <col min="2" max="2" width="23.42578125" style="6" bestFit="1" customWidth="1"/>
    <col min="3" max="4" width="15" style="6" customWidth="1"/>
    <col min="5" max="5" width="14.85546875" style="6" bestFit="1" customWidth="1"/>
    <col min="6" max="6" width="8.7109375" style="6"/>
    <col min="7" max="7" width="12.140625" style="6" bestFit="1" customWidth="1"/>
    <col min="8" max="8" width="8.7109375" style="6"/>
    <col min="9" max="9" width="10.140625" style="6" bestFit="1" customWidth="1"/>
    <col min="10" max="16384" width="8.7109375" style="6"/>
  </cols>
  <sheetData>
    <row r="1" spans="1:6" x14ac:dyDescent="0.2">
      <c r="A1" s="5"/>
      <c r="B1" s="1"/>
      <c r="C1" s="4"/>
      <c r="D1" s="4" t="s">
        <v>161</v>
      </c>
      <c r="E1" s="3"/>
    </row>
    <row r="2" spans="1:6" x14ac:dyDescent="0.2">
      <c r="A2" s="1"/>
      <c r="B2" s="1"/>
      <c r="C2" s="4"/>
      <c r="D2" s="4" t="s">
        <v>164</v>
      </c>
      <c r="E2" s="3"/>
    </row>
    <row r="3" spans="1:6" x14ac:dyDescent="0.2">
      <c r="A3" s="1"/>
      <c r="B3" s="1"/>
      <c r="C3" s="3"/>
      <c r="D3" s="3" t="s">
        <v>165</v>
      </c>
      <c r="E3" s="3"/>
    </row>
    <row r="4" spans="1:6" x14ac:dyDescent="0.2">
      <c r="A4" s="1"/>
      <c r="B4" s="1"/>
      <c r="C4" s="4"/>
      <c r="D4" s="4" t="s">
        <v>316</v>
      </c>
      <c r="E4" s="3"/>
    </row>
    <row r="5" spans="1:6" ht="45" customHeight="1" x14ac:dyDescent="0.2">
      <c r="A5" s="43" t="s">
        <v>210</v>
      </c>
      <c r="B5" s="43"/>
      <c r="C5" s="43"/>
      <c r="D5" s="43"/>
      <c r="E5" s="43"/>
    </row>
    <row r="6" spans="1:6" x14ac:dyDescent="0.2">
      <c r="A6" s="16"/>
      <c r="B6" s="16"/>
      <c r="C6" s="16"/>
      <c r="D6" s="16"/>
      <c r="E6" s="2" t="s">
        <v>2</v>
      </c>
    </row>
    <row r="7" spans="1:6" ht="25.5" x14ac:dyDescent="0.2">
      <c r="A7" s="17" t="s">
        <v>0</v>
      </c>
      <c r="B7" s="32" t="s">
        <v>3</v>
      </c>
      <c r="C7" s="18" t="s">
        <v>160</v>
      </c>
      <c r="D7" s="18" t="s">
        <v>166</v>
      </c>
      <c r="E7" s="18" t="s">
        <v>211</v>
      </c>
    </row>
    <row r="8" spans="1:6" x14ac:dyDescent="0.2">
      <c r="A8" s="19" t="s">
        <v>4</v>
      </c>
      <c r="B8" s="19" t="s">
        <v>5</v>
      </c>
      <c r="C8" s="19" t="s">
        <v>6</v>
      </c>
      <c r="D8" s="19" t="s">
        <v>7</v>
      </c>
      <c r="E8" s="7" t="s">
        <v>1</v>
      </c>
    </row>
    <row r="9" spans="1:6" x14ac:dyDescent="0.2">
      <c r="A9" s="20" t="s">
        <v>8</v>
      </c>
      <c r="B9" s="21" t="s">
        <v>9</v>
      </c>
      <c r="C9" s="9">
        <f>C10+C15+C25+C37+C45+C56+C65+C72+C76+C83+C107</f>
        <v>449063255</v>
      </c>
      <c r="D9" s="9">
        <f>D10+D15+D25+D37+D45+D56+D65+D72+D76+D83+D107</f>
        <v>464666922</v>
      </c>
      <c r="E9" s="9">
        <f>E10+E15+E25+E37+E45+E56+E65+E72+E76+E83+E107</f>
        <v>486880855</v>
      </c>
    </row>
    <row r="10" spans="1:6" x14ac:dyDescent="0.2">
      <c r="A10" s="22" t="s">
        <v>10</v>
      </c>
      <c r="B10" s="23" t="s">
        <v>11</v>
      </c>
      <c r="C10" s="10">
        <f>C11</f>
        <v>283789500</v>
      </c>
      <c r="D10" s="10">
        <f>D11</f>
        <v>299902900</v>
      </c>
      <c r="E10" s="10">
        <f>E11</f>
        <v>319936100</v>
      </c>
    </row>
    <row r="11" spans="1:6" x14ac:dyDescent="0.2">
      <c r="A11" s="13" t="s">
        <v>12</v>
      </c>
      <c r="B11" s="14" t="s">
        <v>13</v>
      </c>
      <c r="C11" s="11">
        <f>C12+C13+C14</f>
        <v>283789500</v>
      </c>
      <c r="D11" s="11">
        <f>D12+D13+D14</f>
        <v>299902900</v>
      </c>
      <c r="E11" s="11">
        <f>E12+E13+E14</f>
        <v>319936100</v>
      </c>
    </row>
    <row r="12" spans="1:6" ht="51" x14ac:dyDescent="0.2">
      <c r="A12" s="13" t="s">
        <v>14</v>
      </c>
      <c r="B12" s="14" t="s">
        <v>15</v>
      </c>
      <c r="C12" s="26">
        <v>282231900</v>
      </c>
      <c r="D12" s="26">
        <v>298207600</v>
      </c>
      <c r="E12" s="26">
        <v>318086400</v>
      </c>
      <c r="F12" s="8"/>
    </row>
    <row r="13" spans="1:6" ht="76.5" x14ac:dyDescent="0.2">
      <c r="A13" s="13" t="s">
        <v>16</v>
      </c>
      <c r="B13" s="14" t="s">
        <v>17</v>
      </c>
      <c r="C13" s="27">
        <f>837650-5</f>
        <v>837645</v>
      </c>
      <c r="D13" s="27">
        <v>911600</v>
      </c>
      <c r="E13" s="26">
        <v>994700</v>
      </c>
      <c r="F13" s="8"/>
    </row>
    <row r="14" spans="1:6" ht="25.5" x14ac:dyDescent="0.2">
      <c r="A14" s="13" t="s">
        <v>18</v>
      </c>
      <c r="B14" s="14" t="s">
        <v>19</v>
      </c>
      <c r="C14" s="27">
        <f>719960-5</f>
        <v>719955</v>
      </c>
      <c r="D14" s="27">
        <v>783700</v>
      </c>
      <c r="E14" s="26">
        <v>855000</v>
      </c>
      <c r="F14" s="8"/>
    </row>
    <row r="15" spans="1:6" ht="25.5" x14ac:dyDescent="0.2">
      <c r="A15" s="22" t="s">
        <v>20</v>
      </c>
      <c r="B15" s="23" t="s">
        <v>21</v>
      </c>
      <c r="C15" s="10">
        <f>C16</f>
        <v>15715455</v>
      </c>
      <c r="D15" s="10">
        <f>D16</f>
        <v>16136122</v>
      </c>
      <c r="E15" s="10">
        <f>E16</f>
        <v>16789655</v>
      </c>
    </row>
    <row r="16" spans="1:6" ht="25.5" x14ac:dyDescent="0.2">
      <c r="A16" s="13" t="s">
        <v>22</v>
      </c>
      <c r="B16" s="14" t="s">
        <v>23</v>
      </c>
      <c r="C16" s="11">
        <f>C17+C19+C21+C23</f>
        <v>15715455</v>
      </c>
      <c r="D16" s="11">
        <f>D17+D19+D21+D23</f>
        <v>16136122</v>
      </c>
      <c r="E16" s="11">
        <f>E17+E19+E21+E23</f>
        <v>16789655</v>
      </c>
    </row>
    <row r="17" spans="1:5" ht="51" x14ac:dyDescent="0.2">
      <c r="A17" s="13" t="s">
        <v>209</v>
      </c>
      <c r="B17" s="14" t="s">
        <v>24</v>
      </c>
      <c r="C17" s="12">
        <f>C18</f>
        <v>7201371</v>
      </c>
      <c r="D17" s="12">
        <f t="shared" ref="D17:E17" si="0">D18</f>
        <v>7438483</v>
      </c>
      <c r="E17" s="12">
        <f t="shared" si="0"/>
        <v>7727880</v>
      </c>
    </row>
    <row r="18" spans="1:5" ht="76.5" x14ac:dyDescent="0.2">
      <c r="A18" s="13" t="s">
        <v>214</v>
      </c>
      <c r="B18" s="25" t="s">
        <v>215</v>
      </c>
      <c r="C18" s="12">
        <v>7201371</v>
      </c>
      <c r="D18" s="12">
        <v>7438483</v>
      </c>
      <c r="E18" s="12">
        <v>7727880</v>
      </c>
    </row>
    <row r="19" spans="1:5" ht="63.75" x14ac:dyDescent="0.2">
      <c r="A19" s="13" t="s">
        <v>25</v>
      </c>
      <c r="B19" s="14" t="s">
        <v>26</v>
      </c>
      <c r="C19" s="12">
        <f>C20</f>
        <v>37093</v>
      </c>
      <c r="D19" s="12">
        <f t="shared" ref="D19:E19" si="1">D20</f>
        <v>37328</v>
      </c>
      <c r="E19" s="12">
        <f t="shared" si="1"/>
        <v>38103</v>
      </c>
    </row>
    <row r="20" spans="1:5" ht="89.25" x14ac:dyDescent="0.2">
      <c r="A20" s="13" t="s">
        <v>219</v>
      </c>
      <c r="B20" s="25" t="s">
        <v>216</v>
      </c>
      <c r="C20" s="12">
        <v>37093</v>
      </c>
      <c r="D20" s="12">
        <v>37328</v>
      </c>
      <c r="E20" s="12">
        <v>38103</v>
      </c>
    </row>
    <row r="21" spans="1:5" ht="51" x14ac:dyDescent="0.2">
      <c r="A21" s="13" t="s">
        <v>27</v>
      </c>
      <c r="B21" s="14" t="s">
        <v>28</v>
      </c>
      <c r="C21" s="12">
        <f>C22</f>
        <v>9406343</v>
      </c>
      <c r="D21" s="12">
        <f t="shared" ref="D21:E21" si="2">D22</f>
        <v>9688994</v>
      </c>
      <c r="E21" s="12">
        <f t="shared" si="2"/>
        <v>10004522</v>
      </c>
    </row>
    <row r="22" spans="1:5" ht="76.5" x14ac:dyDescent="0.2">
      <c r="A22" s="13" t="s">
        <v>220</v>
      </c>
      <c r="B22" s="25" t="s">
        <v>217</v>
      </c>
      <c r="C22" s="12">
        <v>9406343</v>
      </c>
      <c r="D22" s="12">
        <v>9688994</v>
      </c>
      <c r="E22" s="12">
        <v>10004522</v>
      </c>
    </row>
    <row r="23" spans="1:5" ht="51" x14ac:dyDescent="0.2">
      <c r="A23" s="13" t="s">
        <v>29</v>
      </c>
      <c r="B23" s="14" t="s">
        <v>30</v>
      </c>
      <c r="C23" s="12">
        <f>C24</f>
        <v>-929352</v>
      </c>
      <c r="D23" s="12">
        <f t="shared" ref="D23:E23" si="3">D24</f>
        <v>-1028683</v>
      </c>
      <c r="E23" s="12">
        <f t="shared" si="3"/>
        <v>-980850</v>
      </c>
    </row>
    <row r="24" spans="1:5" ht="76.5" x14ac:dyDescent="0.2">
      <c r="A24" s="13" t="s">
        <v>221</v>
      </c>
      <c r="B24" s="25" t="s">
        <v>218</v>
      </c>
      <c r="C24" s="12">
        <v>-929352</v>
      </c>
      <c r="D24" s="12">
        <v>-1028683</v>
      </c>
      <c r="E24" s="12">
        <v>-980850</v>
      </c>
    </row>
    <row r="25" spans="1:5" x14ac:dyDescent="0.2">
      <c r="A25" s="22" t="s">
        <v>31</v>
      </c>
      <c r="B25" s="23" t="s">
        <v>32</v>
      </c>
      <c r="C25" s="10">
        <f>C26+C31+C33+C35</f>
        <v>35065000</v>
      </c>
      <c r="D25" s="10">
        <f>D26+D31+D33+D35</f>
        <v>33250000</v>
      </c>
      <c r="E25" s="10">
        <f>E26+E31+E33+E35</f>
        <v>33450000</v>
      </c>
    </row>
    <row r="26" spans="1:5" ht="25.5" x14ac:dyDescent="0.2">
      <c r="A26" s="13" t="s">
        <v>33</v>
      </c>
      <c r="B26" s="14" t="s">
        <v>34</v>
      </c>
      <c r="C26" s="11">
        <f>C27+C29</f>
        <v>25015000</v>
      </c>
      <c r="D26" s="11">
        <f>D27+D29</f>
        <v>28150000</v>
      </c>
      <c r="E26" s="11">
        <f>E27+E29</f>
        <v>29800000</v>
      </c>
    </row>
    <row r="27" spans="1:5" ht="25.5" x14ac:dyDescent="0.2">
      <c r="A27" s="13" t="s">
        <v>35</v>
      </c>
      <c r="B27" s="14" t="s">
        <v>36</v>
      </c>
      <c r="C27" s="11">
        <f>C28</f>
        <v>13015000</v>
      </c>
      <c r="D27" s="11">
        <f>D28</f>
        <v>14450000</v>
      </c>
      <c r="E27" s="11">
        <f>E28</f>
        <v>15300000</v>
      </c>
    </row>
    <row r="28" spans="1:5" ht="25.5" x14ac:dyDescent="0.2">
      <c r="A28" s="13" t="s">
        <v>35</v>
      </c>
      <c r="B28" s="14" t="s">
        <v>37</v>
      </c>
      <c r="C28" s="28">
        <v>13015000</v>
      </c>
      <c r="D28" s="28">
        <v>14450000</v>
      </c>
      <c r="E28" s="28">
        <v>15300000</v>
      </c>
    </row>
    <row r="29" spans="1:5" ht="25.5" x14ac:dyDescent="0.2">
      <c r="A29" s="13" t="s">
        <v>38</v>
      </c>
      <c r="B29" s="14" t="s">
        <v>39</v>
      </c>
      <c r="C29" s="11">
        <f>C30</f>
        <v>12000000</v>
      </c>
      <c r="D29" s="11">
        <f>D30</f>
        <v>13700000</v>
      </c>
      <c r="E29" s="11">
        <f>E30</f>
        <v>14500000</v>
      </c>
    </row>
    <row r="30" spans="1:5" ht="51" x14ac:dyDescent="0.2">
      <c r="A30" s="13" t="s">
        <v>40</v>
      </c>
      <c r="B30" s="14" t="s">
        <v>41</v>
      </c>
      <c r="C30" s="28">
        <v>12000000</v>
      </c>
      <c r="D30" s="28">
        <v>13700000</v>
      </c>
      <c r="E30" s="28">
        <v>14500000</v>
      </c>
    </row>
    <row r="31" spans="1:5" x14ac:dyDescent="0.2">
      <c r="A31" s="13" t="s">
        <v>42</v>
      </c>
      <c r="B31" s="14" t="s">
        <v>43</v>
      </c>
      <c r="C31" s="11">
        <f>C32</f>
        <v>6700000</v>
      </c>
      <c r="D31" s="11">
        <f>D32</f>
        <v>1600000</v>
      </c>
      <c r="E31" s="11">
        <f>E32</f>
        <v>0</v>
      </c>
    </row>
    <row r="32" spans="1:5" x14ac:dyDescent="0.2">
      <c r="A32" s="13" t="s">
        <v>42</v>
      </c>
      <c r="B32" s="14" t="s">
        <v>44</v>
      </c>
      <c r="C32" s="28">
        <v>6700000</v>
      </c>
      <c r="D32" s="28">
        <v>1600000</v>
      </c>
      <c r="E32" s="28">
        <v>0</v>
      </c>
    </row>
    <row r="33" spans="1:5" x14ac:dyDescent="0.2">
      <c r="A33" s="13" t="s">
        <v>45</v>
      </c>
      <c r="B33" s="14" t="s">
        <v>46</v>
      </c>
      <c r="C33" s="11">
        <f>C34</f>
        <v>2300000</v>
      </c>
      <c r="D33" s="11">
        <f>D34</f>
        <v>2400000</v>
      </c>
      <c r="E33" s="11">
        <f>E34</f>
        <v>2500000</v>
      </c>
    </row>
    <row r="34" spans="1:5" x14ac:dyDescent="0.2">
      <c r="A34" s="13" t="s">
        <v>45</v>
      </c>
      <c r="B34" s="14" t="s">
        <v>47</v>
      </c>
      <c r="C34" s="28">
        <v>2300000</v>
      </c>
      <c r="D34" s="28">
        <v>2400000</v>
      </c>
      <c r="E34" s="28">
        <v>2500000</v>
      </c>
    </row>
    <row r="35" spans="1:5" ht="25.5" x14ac:dyDescent="0.2">
      <c r="A35" s="13" t="s">
        <v>48</v>
      </c>
      <c r="B35" s="14" t="s">
        <v>49</v>
      </c>
      <c r="C35" s="11">
        <f>C36</f>
        <v>1050000</v>
      </c>
      <c r="D35" s="11">
        <f>D36</f>
        <v>1100000</v>
      </c>
      <c r="E35" s="11">
        <f>E36</f>
        <v>1150000</v>
      </c>
    </row>
    <row r="36" spans="1:5" ht="25.5" x14ac:dyDescent="0.2">
      <c r="A36" s="13" t="s">
        <v>50</v>
      </c>
      <c r="B36" s="14" t="s">
        <v>51</v>
      </c>
      <c r="C36" s="28">
        <v>1050000</v>
      </c>
      <c r="D36" s="28">
        <v>1100000</v>
      </c>
      <c r="E36" s="28">
        <v>1150000</v>
      </c>
    </row>
    <row r="37" spans="1:5" x14ac:dyDescent="0.2">
      <c r="A37" s="22" t="s">
        <v>52</v>
      </c>
      <c r="B37" s="23" t="s">
        <v>53</v>
      </c>
      <c r="C37" s="10">
        <f>C38+C40</f>
        <v>48280000</v>
      </c>
      <c r="D37" s="10">
        <f>D38+D40</f>
        <v>49120000</v>
      </c>
      <c r="E37" s="10">
        <f>E38+E40</f>
        <v>50380000</v>
      </c>
    </row>
    <row r="38" spans="1:5" x14ac:dyDescent="0.2">
      <c r="A38" s="13" t="s">
        <v>54</v>
      </c>
      <c r="B38" s="14" t="s">
        <v>55</v>
      </c>
      <c r="C38" s="11">
        <f>C39</f>
        <v>5280000</v>
      </c>
      <c r="D38" s="11">
        <f>D39</f>
        <v>5320000</v>
      </c>
      <c r="E38" s="11">
        <f>E39</f>
        <v>5380000</v>
      </c>
    </row>
    <row r="39" spans="1:5" ht="25.5" x14ac:dyDescent="0.2">
      <c r="A39" s="13" t="s">
        <v>56</v>
      </c>
      <c r="B39" s="14" t="s">
        <v>57</v>
      </c>
      <c r="C39" s="28">
        <v>5280000</v>
      </c>
      <c r="D39" s="28">
        <v>5320000</v>
      </c>
      <c r="E39" s="28">
        <v>5380000</v>
      </c>
    </row>
    <row r="40" spans="1:5" x14ac:dyDescent="0.2">
      <c r="A40" s="13" t="s">
        <v>58</v>
      </c>
      <c r="B40" s="14" t="s">
        <v>59</v>
      </c>
      <c r="C40" s="11">
        <f>C41+C43</f>
        <v>43000000</v>
      </c>
      <c r="D40" s="11">
        <f>D41+D43</f>
        <v>43800000</v>
      </c>
      <c r="E40" s="11">
        <f>E41+E43</f>
        <v>45000000</v>
      </c>
    </row>
    <row r="41" spans="1:5" x14ac:dyDescent="0.2">
      <c r="A41" s="13" t="s">
        <v>60</v>
      </c>
      <c r="B41" s="14" t="s">
        <v>61</v>
      </c>
      <c r="C41" s="11">
        <f>C42</f>
        <v>33300000</v>
      </c>
      <c r="D41" s="11">
        <f>D42</f>
        <v>33300000</v>
      </c>
      <c r="E41" s="11">
        <f>E42</f>
        <v>33300000</v>
      </c>
    </row>
    <row r="42" spans="1:5" ht="25.5" x14ac:dyDescent="0.2">
      <c r="A42" s="13" t="s">
        <v>62</v>
      </c>
      <c r="B42" s="14" t="s">
        <v>63</v>
      </c>
      <c r="C42" s="28">
        <v>33300000</v>
      </c>
      <c r="D42" s="28">
        <v>33300000</v>
      </c>
      <c r="E42" s="28">
        <v>33300000</v>
      </c>
    </row>
    <row r="43" spans="1:5" x14ac:dyDescent="0.2">
      <c r="A43" s="13" t="s">
        <v>64</v>
      </c>
      <c r="B43" s="14" t="s">
        <v>65</v>
      </c>
      <c r="C43" s="11">
        <f>C44</f>
        <v>9700000</v>
      </c>
      <c r="D43" s="11">
        <f>D44</f>
        <v>10500000</v>
      </c>
      <c r="E43" s="11">
        <f>E44</f>
        <v>11700000</v>
      </c>
    </row>
    <row r="44" spans="1:5" ht="25.5" x14ac:dyDescent="0.2">
      <c r="A44" s="13" t="s">
        <v>66</v>
      </c>
      <c r="B44" s="14" t="s">
        <v>67</v>
      </c>
      <c r="C44" s="28">
        <v>9700000</v>
      </c>
      <c r="D44" s="28">
        <v>10500000</v>
      </c>
      <c r="E44" s="28">
        <v>11700000</v>
      </c>
    </row>
    <row r="45" spans="1:5" x14ac:dyDescent="0.2">
      <c r="A45" s="22" t="s">
        <v>68</v>
      </c>
      <c r="B45" s="23" t="s">
        <v>69</v>
      </c>
      <c r="C45" s="10">
        <f>C46+C48+C49</f>
        <v>9398500</v>
      </c>
      <c r="D45" s="10">
        <f>D46+D48+D49</f>
        <v>9378500</v>
      </c>
      <c r="E45" s="10">
        <f>E46+E48+E49</f>
        <v>9378500</v>
      </c>
    </row>
    <row r="46" spans="1:5" ht="25.5" x14ac:dyDescent="0.2">
      <c r="A46" s="13" t="s">
        <v>70</v>
      </c>
      <c r="B46" s="14" t="s">
        <v>71</v>
      </c>
      <c r="C46" s="11">
        <f>C47</f>
        <v>5200000</v>
      </c>
      <c r="D46" s="11">
        <f>D47</f>
        <v>5200000</v>
      </c>
      <c r="E46" s="11">
        <f>E47</f>
        <v>5200000</v>
      </c>
    </row>
    <row r="47" spans="1:5" ht="38.25" x14ac:dyDescent="0.2">
      <c r="A47" s="13" t="s">
        <v>72</v>
      </c>
      <c r="B47" s="14" t="s">
        <v>73</v>
      </c>
      <c r="C47" s="28">
        <v>5200000</v>
      </c>
      <c r="D47" s="28">
        <v>5200000</v>
      </c>
      <c r="E47" s="28">
        <v>5200000</v>
      </c>
    </row>
    <row r="48" spans="1:5" ht="51" x14ac:dyDescent="0.2">
      <c r="A48" s="13" t="s">
        <v>167</v>
      </c>
      <c r="B48" s="14" t="s">
        <v>168</v>
      </c>
      <c r="C48" s="11">
        <v>655500</v>
      </c>
      <c r="D48" s="11">
        <v>655500</v>
      </c>
      <c r="E48" s="11">
        <v>655500</v>
      </c>
    </row>
    <row r="49" spans="1:5" ht="25.5" x14ac:dyDescent="0.2">
      <c r="A49" s="13" t="s">
        <v>74</v>
      </c>
      <c r="B49" s="14" t="s">
        <v>75</v>
      </c>
      <c r="C49" s="11">
        <f>C50+C51+C52+C53+C55</f>
        <v>3543000</v>
      </c>
      <c r="D49" s="11">
        <f t="shared" ref="D49:E49" si="4">D50+D51+D52+D53+D55</f>
        <v>3523000</v>
      </c>
      <c r="E49" s="11">
        <f t="shared" si="4"/>
        <v>3523000</v>
      </c>
    </row>
    <row r="50" spans="1:5" ht="63.75" x14ac:dyDescent="0.2">
      <c r="A50" s="13" t="s">
        <v>172</v>
      </c>
      <c r="B50" s="14" t="s">
        <v>173</v>
      </c>
      <c r="C50" s="11">
        <v>37900</v>
      </c>
      <c r="D50" s="11">
        <v>37900</v>
      </c>
      <c r="E50" s="11">
        <v>37900</v>
      </c>
    </row>
    <row r="51" spans="1:5" ht="25.5" x14ac:dyDescent="0.2">
      <c r="A51" s="13" t="s">
        <v>159</v>
      </c>
      <c r="B51" s="14" t="s">
        <v>158</v>
      </c>
      <c r="C51" s="11">
        <v>2522500</v>
      </c>
      <c r="D51" s="11">
        <v>2522500</v>
      </c>
      <c r="E51" s="11">
        <v>2522500</v>
      </c>
    </row>
    <row r="52" spans="1:5" ht="25.5" x14ac:dyDescent="0.2">
      <c r="A52" s="13" t="s">
        <v>154</v>
      </c>
      <c r="B52" s="14" t="s">
        <v>157</v>
      </c>
      <c r="C52" s="11">
        <v>207700</v>
      </c>
      <c r="D52" s="11">
        <v>207700</v>
      </c>
      <c r="E52" s="11">
        <v>207700</v>
      </c>
    </row>
    <row r="53" spans="1:5" ht="51" x14ac:dyDescent="0.2">
      <c r="A53" s="13" t="s">
        <v>169</v>
      </c>
      <c r="B53" s="14" t="s">
        <v>170</v>
      </c>
      <c r="C53" s="11">
        <f>C54</f>
        <v>754900</v>
      </c>
      <c r="D53" s="11">
        <f>D54</f>
        <v>754900</v>
      </c>
      <c r="E53" s="11">
        <f>E54</f>
        <v>754900</v>
      </c>
    </row>
    <row r="54" spans="1:5" ht="63.75" x14ac:dyDescent="0.2">
      <c r="A54" s="13" t="s">
        <v>155</v>
      </c>
      <c r="B54" s="14" t="s">
        <v>156</v>
      </c>
      <c r="C54" s="11">
        <v>754900</v>
      </c>
      <c r="D54" s="11">
        <v>754900</v>
      </c>
      <c r="E54" s="11">
        <v>754900</v>
      </c>
    </row>
    <row r="55" spans="1:5" ht="25.5" x14ac:dyDescent="0.2">
      <c r="A55" s="13" t="s">
        <v>76</v>
      </c>
      <c r="B55" s="14" t="s">
        <v>77</v>
      </c>
      <c r="C55" s="11">
        <v>20000</v>
      </c>
      <c r="D55" s="11">
        <v>0</v>
      </c>
      <c r="E55" s="11">
        <v>0</v>
      </c>
    </row>
    <row r="56" spans="1:5" ht="25.5" x14ac:dyDescent="0.2">
      <c r="A56" s="22" t="s">
        <v>78</v>
      </c>
      <c r="B56" s="23" t="s">
        <v>79</v>
      </c>
      <c r="C56" s="10">
        <f>C57+C62</f>
        <v>50637900</v>
      </c>
      <c r="D56" s="10">
        <f t="shared" ref="D56:E56" si="5">D57+D62</f>
        <v>50637900</v>
      </c>
      <c r="E56" s="10">
        <f t="shared" si="5"/>
        <v>50637900</v>
      </c>
    </row>
    <row r="57" spans="1:5" ht="63.75" x14ac:dyDescent="0.2">
      <c r="A57" s="13" t="s">
        <v>80</v>
      </c>
      <c r="B57" s="14" t="s">
        <v>81</v>
      </c>
      <c r="C57" s="11">
        <f>C58+C60</f>
        <v>50490200</v>
      </c>
      <c r="D57" s="11">
        <f t="shared" ref="D57:E57" si="6">D58+D60</f>
        <v>50490200</v>
      </c>
      <c r="E57" s="11">
        <f t="shared" si="6"/>
        <v>50490200</v>
      </c>
    </row>
    <row r="58" spans="1:5" ht="51" x14ac:dyDescent="0.2">
      <c r="A58" s="13" t="s">
        <v>82</v>
      </c>
      <c r="B58" s="14" t="s">
        <v>83</v>
      </c>
      <c r="C58" s="11">
        <f t="shared" ref="C58:E58" si="7">C59</f>
        <v>48717500</v>
      </c>
      <c r="D58" s="11">
        <f t="shared" si="7"/>
        <v>48717500</v>
      </c>
      <c r="E58" s="11">
        <f t="shared" si="7"/>
        <v>48717500</v>
      </c>
    </row>
    <row r="59" spans="1:5" ht="51" x14ac:dyDescent="0.2">
      <c r="A59" s="13" t="s">
        <v>84</v>
      </c>
      <c r="B59" s="25" t="s">
        <v>85</v>
      </c>
      <c r="C59" s="31">
        <v>48717500</v>
      </c>
      <c r="D59" s="31">
        <v>48717500</v>
      </c>
      <c r="E59" s="31">
        <v>48717500</v>
      </c>
    </row>
    <row r="60" spans="1:5" ht="25.5" x14ac:dyDescent="0.2">
      <c r="A60" s="13" t="s">
        <v>266</v>
      </c>
      <c r="B60" s="25" t="s">
        <v>267</v>
      </c>
      <c r="C60" s="31">
        <f>C61</f>
        <v>1772700</v>
      </c>
      <c r="D60" s="31">
        <f>D61</f>
        <v>1772700</v>
      </c>
      <c r="E60" s="31">
        <f>E61</f>
        <v>1772700</v>
      </c>
    </row>
    <row r="61" spans="1:5" ht="25.5" x14ac:dyDescent="0.2">
      <c r="A61" s="13" t="s">
        <v>268</v>
      </c>
      <c r="B61" s="25" t="s">
        <v>269</v>
      </c>
      <c r="C61" s="11">
        <v>1772700</v>
      </c>
      <c r="D61" s="11">
        <v>1772700</v>
      </c>
      <c r="E61" s="11">
        <v>1772700</v>
      </c>
    </row>
    <row r="62" spans="1:5" ht="63.75" x14ac:dyDescent="0.2">
      <c r="A62" s="13" t="s">
        <v>86</v>
      </c>
      <c r="B62" s="14" t="s">
        <v>87</v>
      </c>
      <c r="C62" s="11">
        <f t="shared" ref="C62:E63" si="8">C63</f>
        <v>147700</v>
      </c>
      <c r="D62" s="11">
        <f t="shared" si="8"/>
        <v>147700</v>
      </c>
      <c r="E62" s="11">
        <f t="shared" si="8"/>
        <v>147700</v>
      </c>
    </row>
    <row r="63" spans="1:5" ht="63.75" x14ac:dyDescent="0.2">
      <c r="A63" s="13" t="s">
        <v>88</v>
      </c>
      <c r="B63" s="14" t="s">
        <v>89</v>
      </c>
      <c r="C63" s="11">
        <f t="shared" si="8"/>
        <v>147700</v>
      </c>
      <c r="D63" s="11">
        <f t="shared" si="8"/>
        <v>147700</v>
      </c>
      <c r="E63" s="11">
        <f t="shared" si="8"/>
        <v>147700</v>
      </c>
    </row>
    <row r="64" spans="1:5" ht="51" x14ac:dyDescent="0.2">
      <c r="A64" s="13" t="s">
        <v>90</v>
      </c>
      <c r="B64" s="14" t="s">
        <v>91</v>
      </c>
      <c r="C64" s="11">
        <v>147700</v>
      </c>
      <c r="D64" s="11">
        <v>147700</v>
      </c>
      <c r="E64" s="11">
        <v>147700</v>
      </c>
    </row>
    <row r="65" spans="1:5" x14ac:dyDescent="0.2">
      <c r="A65" s="22" t="s">
        <v>92</v>
      </c>
      <c r="B65" s="23" t="s">
        <v>93</v>
      </c>
      <c r="C65" s="10">
        <f>C66</f>
        <v>1612800</v>
      </c>
      <c r="D65" s="10">
        <f>D66</f>
        <v>1677400</v>
      </c>
      <c r="E65" s="10">
        <f>E66</f>
        <v>1744600</v>
      </c>
    </row>
    <row r="66" spans="1:5" x14ac:dyDescent="0.2">
      <c r="A66" s="13" t="s">
        <v>94</v>
      </c>
      <c r="B66" s="14" t="s">
        <v>95</v>
      </c>
      <c r="C66" s="11">
        <f>C67+C68+C69</f>
        <v>1612800</v>
      </c>
      <c r="D66" s="11">
        <f t="shared" ref="D66:E66" si="9">D67+D68+D69</f>
        <v>1677400</v>
      </c>
      <c r="E66" s="11">
        <f t="shared" si="9"/>
        <v>1744600</v>
      </c>
    </row>
    <row r="67" spans="1:5" ht="25.5" x14ac:dyDescent="0.2">
      <c r="A67" s="13" t="s">
        <v>96</v>
      </c>
      <c r="B67" s="14" t="s">
        <v>97</v>
      </c>
      <c r="C67" s="11">
        <f>694720*60%-2</f>
        <v>416830</v>
      </c>
      <c r="D67" s="11">
        <f>722510*60%+14</f>
        <v>433520</v>
      </c>
      <c r="E67" s="11">
        <f>751410*60%+4</f>
        <v>450850</v>
      </c>
    </row>
    <row r="68" spans="1:5" x14ac:dyDescent="0.2">
      <c r="A68" s="13" t="s">
        <v>98</v>
      </c>
      <c r="B68" s="14" t="s">
        <v>99</v>
      </c>
      <c r="C68" s="11">
        <f>624000*60%</f>
        <v>374400</v>
      </c>
      <c r="D68" s="11">
        <f>648960*60%+14</f>
        <v>389390</v>
      </c>
      <c r="E68" s="11">
        <f>674920*60%+48</f>
        <v>405000</v>
      </c>
    </row>
    <row r="69" spans="1:5" x14ac:dyDescent="0.2">
      <c r="A69" s="13" t="s">
        <v>100</v>
      </c>
      <c r="B69" s="14" t="s">
        <v>174</v>
      </c>
      <c r="C69" s="11">
        <f>C70+C71</f>
        <v>821570</v>
      </c>
      <c r="D69" s="11">
        <f t="shared" ref="D69:E69" si="10">D70+D71</f>
        <v>854490</v>
      </c>
      <c r="E69" s="11">
        <f t="shared" si="10"/>
        <v>888750</v>
      </c>
    </row>
    <row r="70" spans="1:5" x14ac:dyDescent="0.2">
      <c r="A70" s="13" t="s">
        <v>175</v>
      </c>
      <c r="B70" s="14" t="s">
        <v>171</v>
      </c>
      <c r="C70" s="12">
        <f>578970*60%-32</f>
        <v>347350</v>
      </c>
      <c r="D70" s="12">
        <f>602130*60%+2</f>
        <v>361280</v>
      </c>
      <c r="E70" s="12">
        <f>626210*60%+24</f>
        <v>375750</v>
      </c>
    </row>
    <row r="71" spans="1:5" x14ac:dyDescent="0.2">
      <c r="A71" s="13" t="s">
        <v>213</v>
      </c>
      <c r="B71" s="25" t="s">
        <v>212</v>
      </c>
      <c r="C71" s="12">
        <f>790400*60%-20</f>
        <v>474220</v>
      </c>
      <c r="D71" s="12">
        <f>822020*60%-2</f>
        <v>493210</v>
      </c>
      <c r="E71" s="12">
        <f>854900*60%+60</f>
        <v>513000</v>
      </c>
    </row>
    <row r="72" spans="1:5" ht="25.5" x14ac:dyDescent="0.2">
      <c r="A72" s="22" t="s">
        <v>101</v>
      </c>
      <c r="B72" s="23" t="s">
        <v>102</v>
      </c>
      <c r="C72" s="10">
        <f>C73</f>
        <v>349800</v>
      </c>
      <c r="D72" s="10">
        <f t="shared" ref="D72:E72" si="11">D73</f>
        <v>349800</v>
      </c>
      <c r="E72" s="10">
        <f t="shared" si="11"/>
        <v>349800</v>
      </c>
    </row>
    <row r="73" spans="1:5" x14ac:dyDescent="0.2">
      <c r="A73" s="13" t="s">
        <v>103</v>
      </c>
      <c r="B73" s="25" t="s">
        <v>104</v>
      </c>
      <c r="C73" s="11">
        <f t="shared" ref="C73:C74" si="12">C74</f>
        <v>349800</v>
      </c>
      <c r="D73" s="11">
        <f t="shared" ref="D73:E74" si="13">D74</f>
        <v>349800</v>
      </c>
      <c r="E73" s="11">
        <f t="shared" si="13"/>
        <v>349800</v>
      </c>
    </row>
    <row r="74" spans="1:5" x14ac:dyDescent="0.2">
      <c r="A74" s="13" t="s">
        <v>105</v>
      </c>
      <c r="B74" s="25" t="s">
        <v>106</v>
      </c>
      <c r="C74" s="11">
        <f t="shared" si="12"/>
        <v>349800</v>
      </c>
      <c r="D74" s="11">
        <f t="shared" si="13"/>
        <v>349800</v>
      </c>
      <c r="E74" s="11">
        <f t="shared" si="13"/>
        <v>349800</v>
      </c>
    </row>
    <row r="75" spans="1:5" x14ac:dyDescent="0.2">
      <c r="A75" s="13" t="s">
        <v>107</v>
      </c>
      <c r="B75" s="25" t="s">
        <v>108</v>
      </c>
      <c r="C75" s="11">
        <v>349800</v>
      </c>
      <c r="D75" s="11">
        <v>349800</v>
      </c>
      <c r="E75" s="11">
        <v>349800</v>
      </c>
    </row>
    <row r="76" spans="1:5" ht="25.5" x14ac:dyDescent="0.2">
      <c r="A76" s="22" t="s">
        <v>109</v>
      </c>
      <c r="B76" s="23" t="s">
        <v>110</v>
      </c>
      <c r="C76" s="10">
        <f>C77+C80</f>
        <v>2977300</v>
      </c>
      <c r="D76" s="10">
        <f>D77+D80</f>
        <v>2977300</v>
      </c>
      <c r="E76" s="10">
        <f>E77+E80</f>
        <v>2977300</v>
      </c>
    </row>
    <row r="77" spans="1:5" ht="51" x14ac:dyDescent="0.2">
      <c r="A77" s="13" t="s">
        <v>111</v>
      </c>
      <c r="B77" s="14" t="s">
        <v>112</v>
      </c>
      <c r="C77" s="11">
        <f t="shared" ref="C77:E78" si="14">C78</f>
        <v>1671300</v>
      </c>
      <c r="D77" s="11">
        <f t="shared" si="14"/>
        <v>1671300</v>
      </c>
      <c r="E77" s="11">
        <f t="shared" si="14"/>
        <v>1671300</v>
      </c>
    </row>
    <row r="78" spans="1:5" ht="63.75" x14ac:dyDescent="0.2">
      <c r="A78" s="13" t="s">
        <v>113</v>
      </c>
      <c r="B78" s="14" t="s">
        <v>114</v>
      </c>
      <c r="C78" s="11">
        <f t="shared" si="14"/>
        <v>1671300</v>
      </c>
      <c r="D78" s="11">
        <f t="shared" si="14"/>
        <v>1671300</v>
      </c>
      <c r="E78" s="11">
        <f t="shared" si="14"/>
        <v>1671300</v>
      </c>
    </row>
    <row r="79" spans="1:5" ht="63.75" x14ac:dyDescent="0.2">
      <c r="A79" s="13" t="s">
        <v>115</v>
      </c>
      <c r="B79" s="14" t="s">
        <v>116</v>
      </c>
      <c r="C79" s="11">
        <v>1671300</v>
      </c>
      <c r="D79" s="11">
        <v>1671300</v>
      </c>
      <c r="E79" s="11">
        <v>1671300</v>
      </c>
    </row>
    <row r="80" spans="1:5" ht="25.5" x14ac:dyDescent="0.2">
      <c r="A80" s="13" t="s">
        <v>117</v>
      </c>
      <c r="B80" s="14" t="s">
        <v>118</v>
      </c>
      <c r="C80" s="11">
        <f t="shared" ref="C80:E81" si="15">C81</f>
        <v>1306000</v>
      </c>
      <c r="D80" s="11">
        <f t="shared" si="15"/>
        <v>1306000</v>
      </c>
      <c r="E80" s="11">
        <f t="shared" si="15"/>
        <v>1306000</v>
      </c>
    </row>
    <row r="81" spans="1:9" ht="25.5" x14ac:dyDescent="0.2">
      <c r="A81" s="13" t="s">
        <v>119</v>
      </c>
      <c r="B81" s="14" t="s">
        <v>120</v>
      </c>
      <c r="C81" s="11">
        <f t="shared" si="15"/>
        <v>1306000</v>
      </c>
      <c r="D81" s="11">
        <f t="shared" si="15"/>
        <v>1306000</v>
      </c>
      <c r="E81" s="11">
        <f t="shared" si="15"/>
        <v>1306000</v>
      </c>
    </row>
    <row r="82" spans="1:9" ht="38.25" x14ac:dyDescent="0.2">
      <c r="A82" s="13" t="s">
        <v>121</v>
      </c>
      <c r="B82" s="14" t="s">
        <v>122</v>
      </c>
      <c r="C82" s="11">
        <v>1306000</v>
      </c>
      <c r="D82" s="11">
        <v>1306000</v>
      </c>
      <c r="E82" s="11">
        <v>1306000</v>
      </c>
    </row>
    <row r="83" spans="1:9" x14ac:dyDescent="0.2">
      <c r="A83" s="22" t="s">
        <v>123</v>
      </c>
      <c r="B83" s="23" t="s">
        <v>124</v>
      </c>
      <c r="C83" s="10">
        <f>C84</f>
        <v>1203700</v>
      </c>
      <c r="D83" s="10">
        <f t="shared" ref="D83:E83" si="16">D84</f>
        <v>1203700</v>
      </c>
      <c r="E83" s="10">
        <f t="shared" si="16"/>
        <v>1203700</v>
      </c>
      <c r="G83" s="8"/>
      <c r="I83" s="8"/>
    </row>
    <row r="84" spans="1:9" ht="25.5" x14ac:dyDescent="0.2">
      <c r="A84" s="13" t="s">
        <v>233</v>
      </c>
      <c r="B84" s="25" t="s">
        <v>234</v>
      </c>
      <c r="C84" s="11">
        <f>C85+C87+C89+C91+C93+C95+C97+C99+C101+C103+C105</f>
        <v>1203700</v>
      </c>
      <c r="D84" s="11">
        <f t="shared" ref="D84:E84" si="17">D85+D87+D89+D91+D93+D95+D97+D99+D101+D103+D105</f>
        <v>1203700</v>
      </c>
      <c r="E84" s="11">
        <f t="shared" si="17"/>
        <v>1203700</v>
      </c>
      <c r="G84" s="8"/>
      <c r="I84" s="8"/>
    </row>
    <row r="85" spans="1:9" ht="38.25" x14ac:dyDescent="0.2">
      <c r="A85" s="13" t="s">
        <v>235</v>
      </c>
      <c r="B85" s="25" t="s">
        <v>236</v>
      </c>
      <c r="C85" s="11">
        <f>C86</f>
        <v>14500</v>
      </c>
      <c r="D85" s="11">
        <f t="shared" ref="D85:E85" si="18">D86</f>
        <v>14500</v>
      </c>
      <c r="E85" s="11">
        <f t="shared" si="18"/>
        <v>14500</v>
      </c>
      <c r="G85" s="8"/>
      <c r="I85" s="8"/>
    </row>
    <row r="86" spans="1:9" ht="51" x14ac:dyDescent="0.2">
      <c r="A86" s="29" t="s">
        <v>222</v>
      </c>
      <c r="B86" s="30" t="s">
        <v>298</v>
      </c>
      <c r="C86" s="26">
        <v>14500</v>
      </c>
      <c r="D86" s="26">
        <v>14500</v>
      </c>
      <c r="E86" s="26">
        <v>14500</v>
      </c>
      <c r="G86" s="8"/>
      <c r="I86" s="8"/>
    </row>
    <row r="87" spans="1:9" ht="51" x14ac:dyDescent="0.2">
      <c r="A87" s="29" t="s">
        <v>237</v>
      </c>
      <c r="B87" s="30" t="s">
        <v>238</v>
      </c>
      <c r="C87" s="26">
        <f>C88</f>
        <v>111800</v>
      </c>
      <c r="D87" s="26">
        <f t="shared" ref="D87:E87" si="19">D88</f>
        <v>111800</v>
      </c>
      <c r="E87" s="26">
        <f t="shared" si="19"/>
        <v>111800</v>
      </c>
      <c r="G87" s="8"/>
      <c r="I87" s="8"/>
    </row>
    <row r="88" spans="1:9" ht="76.5" x14ac:dyDescent="0.2">
      <c r="A88" s="29" t="s">
        <v>223</v>
      </c>
      <c r="B88" s="30" t="s">
        <v>241</v>
      </c>
      <c r="C88" s="26">
        <v>111800</v>
      </c>
      <c r="D88" s="26">
        <v>111800</v>
      </c>
      <c r="E88" s="26">
        <v>111800</v>
      </c>
      <c r="G88" s="8"/>
      <c r="I88" s="8"/>
    </row>
    <row r="89" spans="1:9" ht="38.25" x14ac:dyDescent="0.2">
      <c r="A89" s="29" t="s">
        <v>239</v>
      </c>
      <c r="B89" s="30" t="s">
        <v>240</v>
      </c>
      <c r="C89" s="26">
        <f>C90</f>
        <v>31000</v>
      </c>
      <c r="D89" s="26">
        <f t="shared" ref="D89:E89" si="20">D90</f>
        <v>31000</v>
      </c>
      <c r="E89" s="26">
        <f t="shared" si="20"/>
        <v>31000</v>
      </c>
      <c r="G89" s="8"/>
      <c r="I89" s="8"/>
    </row>
    <row r="90" spans="1:9" ht="51" x14ac:dyDescent="0.2">
      <c r="A90" s="29" t="s">
        <v>224</v>
      </c>
      <c r="B90" s="30" t="s">
        <v>242</v>
      </c>
      <c r="C90" s="26">
        <v>31000</v>
      </c>
      <c r="D90" s="26">
        <v>31000</v>
      </c>
      <c r="E90" s="26">
        <v>31000</v>
      </c>
      <c r="G90" s="8"/>
      <c r="I90" s="8"/>
    </row>
    <row r="91" spans="1:9" ht="51" x14ac:dyDescent="0.2">
      <c r="A91" s="29" t="s">
        <v>243</v>
      </c>
      <c r="B91" s="30" t="s">
        <v>244</v>
      </c>
      <c r="C91" s="26">
        <f>C92</f>
        <v>12100</v>
      </c>
      <c r="D91" s="26">
        <f t="shared" ref="D91:E91" si="21">D92</f>
        <v>12100</v>
      </c>
      <c r="E91" s="26">
        <f t="shared" si="21"/>
        <v>12100</v>
      </c>
      <c r="G91" s="8"/>
      <c r="I91" s="8"/>
    </row>
    <row r="92" spans="1:9" ht="63.75" x14ac:dyDescent="0.2">
      <c r="A92" s="29" t="s">
        <v>225</v>
      </c>
      <c r="B92" s="30" t="s">
        <v>250</v>
      </c>
      <c r="C92" s="26">
        <v>12100</v>
      </c>
      <c r="D92" s="26">
        <v>12100</v>
      </c>
      <c r="E92" s="26">
        <v>12100</v>
      </c>
      <c r="G92" s="8"/>
      <c r="I92" s="8"/>
    </row>
    <row r="93" spans="1:9" ht="38.25" x14ac:dyDescent="0.2">
      <c r="A93" s="29" t="s">
        <v>248</v>
      </c>
      <c r="B93" s="30" t="s">
        <v>249</v>
      </c>
      <c r="C93" s="26">
        <f>C94</f>
        <v>500</v>
      </c>
      <c r="D93" s="26">
        <f t="shared" ref="D93:E93" si="22">D94</f>
        <v>500</v>
      </c>
      <c r="E93" s="26">
        <f t="shared" si="22"/>
        <v>500</v>
      </c>
      <c r="I93" s="8"/>
    </row>
    <row r="94" spans="1:9" ht="63.75" x14ac:dyDescent="0.2">
      <c r="A94" s="29" t="s">
        <v>226</v>
      </c>
      <c r="B94" s="30" t="s">
        <v>251</v>
      </c>
      <c r="C94" s="26">
        <v>500</v>
      </c>
      <c r="D94" s="26">
        <v>500</v>
      </c>
      <c r="E94" s="26">
        <v>500</v>
      </c>
      <c r="I94" s="8"/>
    </row>
    <row r="95" spans="1:9" ht="38.25" x14ac:dyDescent="0.2">
      <c r="A95" s="29" t="s">
        <v>245</v>
      </c>
      <c r="B95" s="30" t="s">
        <v>246</v>
      </c>
      <c r="C95" s="26">
        <f>C96</f>
        <v>1000</v>
      </c>
      <c r="D95" s="26">
        <f t="shared" ref="D95:E95" si="23">D96</f>
        <v>1000</v>
      </c>
      <c r="E95" s="26">
        <f t="shared" si="23"/>
        <v>1000</v>
      </c>
      <c r="G95" s="8"/>
      <c r="I95" s="8"/>
    </row>
    <row r="96" spans="1:9" ht="51" x14ac:dyDescent="0.2">
      <c r="A96" s="29" t="s">
        <v>227</v>
      </c>
      <c r="B96" s="30" t="s">
        <v>247</v>
      </c>
      <c r="C96" s="26">
        <v>1000</v>
      </c>
      <c r="D96" s="26">
        <v>1000</v>
      </c>
      <c r="E96" s="26">
        <v>1000</v>
      </c>
      <c r="G96" s="8"/>
      <c r="I96" s="8"/>
    </row>
    <row r="97" spans="1:9" ht="51" x14ac:dyDescent="0.2">
      <c r="A97" s="29" t="s">
        <v>252</v>
      </c>
      <c r="B97" s="30" t="s">
        <v>253</v>
      </c>
      <c r="C97" s="26">
        <f>C98</f>
        <v>214000</v>
      </c>
      <c r="D97" s="26">
        <f t="shared" ref="D97:E97" si="24">D98</f>
        <v>214000</v>
      </c>
      <c r="E97" s="26">
        <f t="shared" si="24"/>
        <v>214000</v>
      </c>
      <c r="G97" s="8"/>
      <c r="I97" s="8"/>
    </row>
    <row r="98" spans="1:9" ht="63.75" x14ac:dyDescent="0.2">
      <c r="A98" s="29" t="s">
        <v>228</v>
      </c>
      <c r="B98" s="30" t="s">
        <v>254</v>
      </c>
      <c r="C98" s="26">
        <v>214000</v>
      </c>
      <c r="D98" s="26">
        <v>214000</v>
      </c>
      <c r="E98" s="26">
        <v>214000</v>
      </c>
      <c r="G98" s="8"/>
      <c r="I98" s="8"/>
    </row>
    <row r="99" spans="1:9" ht="51" x14ac:dyDescent="0.2">
      <c r="A99" s="29" t="s">
        <v>255</v>
      </c>
      <c r="B99" s="30" t="s">
        <v>256</v>
      </c>
      <c r="C99" s="26">
        <f>C100</f>
        <v>32200</v>
      </c>
      <c r="D99" s="26">
        <f t="shared" ref="D99:E99" si="25">D100</f>
        <v>32200</v>
      </c>
      <c r="E99" s="26">
        <f t="shared" si="25"/>
        <v>32200</v>
      </c>
      <c r="G99" s="8"/>
      <c r="I99" s="8"/>
    </row>
    <row r="100" spans="1:9" ht="76.5" x14ac:dyDescent="0.2">
      <c r="A100" s="29" t="s">
        <v>229</v>
      </c>
      <c r="B100" s="30" t="s">
        <v>299</v>
      </c>
      <c r="C100" s="26">
        <v>32200</v>
      </c>
      <c r="D100" s="26">
        <v>32200</v>
      </c>
      <c r="E100" s="26">
        <v>32200</v>
      </c>
      <c r="G100" s="8"/>
      <c r="I100" s="8"/>
    </row>
    <row r="101" spans="1:9" ht="38.25" x14ac:dyDescent="0.2">
      <c r="A101" s="29" t="s">
        <v>257</v>
      </c>
      <c r="B101" s="30" t="s">
        <v>258</v>
      </c>
      <c r="C101" s="26">
        <f>C102</f>
        <v>2800</v>
      </c>
      <c r="D101" s="26">
        <f t="shared" ref="D101:E101" si="26">D102</f>
        <v>2800</v>
      </c>
      <c r="E101" s="26">
        <f t="shared" si="26"/>
        <v>2800</v>
      </c>
      <c r="G101" s="8"/>
      <c r="I101" s="8"/>
    </row>
    <row r="102" spans="1:9" ht="63.75" x14ac:dyDescent="0.2">
      <c r="A102" s="29" t="s">
        <v>230</v>
      </c>
      <c r="B102" s="30" t="s">
        <v>261</v>
      </c>
      <c r="C102" s="26">
        <v>2800</v>
      </c>
      <c r="D102" s="26">
        <v>2800</v>
      </c>
      <c r="E102" s="26">
        <v>2800</v>
      </c>
      <c r="G102" s="8"/>
      <c r="I102" s="8"/>
    </row>
    <row r="103" spans="1:9" ht="38.25" x14ac:dyDescent="0.2">
      <c r="A103" s="29" t="s">
        <v>259</v>
      </c>
      <c r="B103" s="30" t="s">
        <v>260</v>
      </c>
      <c r="C103" s="26">
        <f>C104</f>
        <v>442300</v>
      </c>
      <c r="D103" s="26">
        <f t="shared" ref="D103:E103" si="27">D104</f>
        <v>442300</v>
      </c>
      <c r="E103" s="26">
        <f t="shared" si="27"/>
        <v>442300</v>
      </c>
      <c r="G103" s="8"/>
      <c r="I103" s="8"/>
    </row>
    <row r="104" spans="1:9" ht="51" x14ac:dyDescent="0.2">
      <c r="A104" s="29" t="s">
        <v>231</v>
      </c>
      <c r="B104" s="30" t="s">
        <v>262</v>
      </c>
      <c r="C104" s="26">
        <v>442300</v>
      </c>
      <c r="D104" s="26">
        <v>442300</v>
      </c>
      <c r="E104" s="26">
        <v>442300</v>
      </c>
      <c r="G104" s="8"/>
      <c r="I104" s="8"/>
    </row>
    <row r="105" spans="1:9" ht="51" x14ac:dyDescent="0.2">
      <c r="A105" s="29" t="s">
        <v>263</v>
      </c>
      <c r="B105" s="30" t="s">
        <v>264</v>
      </c>
      <c r="C105" s="26">
        <f>C106</f>
        <v>341500</v>
      </c>
      <c r="D105" s="26">
        <f t="shared" ref="D105:E105" si="28">D106</f>
        <v>341500</v>
      </c>
      <c r="E105" s="26">
        <f t="shared" si="28"/>
        <v>341500</v>
      </c>
      <c r="G105" s="8"/>
      <c r="I105" s="8"/>
    </row>
    <row r="106" spans="1:9" ht="63.75" x14ac:dyDescent="0.2">
      <c r="A106" s="29" t="s">
        <v>232</v>
      </c>
      <c r="B106" s="30" t="s">
        <v>265</v>
      </c>
      <c r="C106" s="26">
        <v>341500</v>
      </c>
      <c r="D106" s="26">
        <v>341500</v>
      </c>
      <c r="E106" s="26">
        <v>341500</v>
      </c>
      <c r="G106" s="8"/>
      <c r="I106" s="8"/>
    </row>
    <row r="107" spans="1:9" x14ac:dyDescent="0.2">
      <c r="A107" s="22" t="s">
        <v>125</v>
      </c>
      <c r="B107" s="23" t="s">
        <v>126</v>
      </c>
      <c r="C107" s="10">
        <f t="shared" ref="C107:E108" si="29">C108</f>
        <v>33300</v>
      </c>
      <c r="D107" s="10">
        <f t="shared" si="29"/>
        <v>33300</v>
      </c>
      <c r="E107" s="10">
        <f t="shared" si="29"/>
        <v>33300</v>
      </c>
      <c r="G107" s="8"/>
      <c r="I107" s="8"/>
    </row>
    <row r="108" spans="1:9" x14ac:dyDescent="0.2">
      <c r="A108" s="13" t="s">
        <v>127</v>
      </c>
      <c r="B108" s="14" t="s">
        <v>128</v>
      </c>
      <c r="C108" s="11">
        <f t="shared" si="29"/>
        <v>33300</v>
      </c>
      <c r="D108" s="11">
        <f t="shared" si="29"/>
        <v>33300</v>
      </c>
      <c r="E108" s="11">
        <f t="shared" si="29"/>
        <v>33300</v>
      </c>
      <c r="G108" s="8"/>
      <c r="I108" s="8"/>
    </row>
    <row r="109" spans="1:9" x14ac:dyDescent="0.2">
      <c r="A109" s="13" t="s">
        <v>129</v>
      </c>
      <c r="B109" s="14" t="s">
        <v>130</v>
      </c>
      <c r="C109" s="11">
        <v>33300</v>
      </c>
      <c r="D109" s="11">
        <v>33300</v>
      </c>
      <c r="E109" s="11">
        <v>33300</v>
      </c>
      <c r="G109" s="8"/>
      <c r="I109" s="8"/>
    </row>
    <row r="110" spans="1:9" x14ac:dyDescent="0.2">
      <c r="A110" s="20" t="s">
        <v>131</v>
      </c>
      <c r="B110" s="33" t="s">
        <v>132</v>
      </c>
      <c r="C110" s="9">
        <f>C111</f>
        <v>838785627</v>
      </c>
      <c r="D110" s="9">
        <f>D111</f>
        <v>585073689</v>
      </c>
      <c r="E110" s="9">
        <f>E111</f>
        <v>529439638</v>
      </c>
    </row>
    <row r="111" spans="1:9" ht="25.5" x14ac:dyDescent="0.2">
      <c r="A111" s="34" t="s">
        <v>133</v>
      </c>
      <c r="B111" s="35" t="s">
        <v>134</v>
      </c>
      <c r="C111" s="15">
        <f>C112+C117+C140+C155</f>
        <v>838785627</v>
      </c>
      <c r="D111" s="15">
        <f t="shared" ref="D111:E111" si="30">D112+D117+D140+D155</f>
        <v>585073689</v>
      </c>
      <c r="E111" s="15">
        <f t="shared" si="30"/>
        <v>529439638</v>
      </c>
    </row>
    <row r="112" spans="1:9" x14ac:dyDescent="0.2">
      <c r="A112" s="36" t="s">
        <v>135</v>
      </c>
      <c r="B112" s="35" t="s">
        <v>180</v>
      </c>
      <c r="C112" s="11">
        <f>C113+C115</f>
        <v>292799500</v>
      </c>
      <c r="D112" s="11">
        <f>D113+D115</f>
        <v>49659000</v>
      </c>
      <c r="E112" s="11">
        <f>E113+E115</f>
        <v>43987000</v>
      </c>
    </row>
    <row r="113" spans="1:5" x14ac:dyDescent="0.2">
      <c r="A113" s="36" t="s">
        <v>136</v>
      </c>
      <c r="B113" s="19" t="s">
        <v>181</v>
      </c>
      <c r="C113" s="11">
        <f>C114</f>
        <v>239954000</v>
      </c>
      <c r="D113" s="11">
        <f>D114</f>
        <v>49659000</v>
      </c>
      <c r="E113" s="12">
        <f>E114</f>
        <v>43987000</v>
      </c>
    </row>
    <row r="114" spans="1:5" ht="25.5" x14ac:dyDescent="0.2">
      <c r="A114" s="36" t="s">
        <v>137</v>
      </c>
      <c r="B114" s="19" t="s">
        <v>182</v>
      </c>
      <c r="C114" s="11">
        <v>239954000</v>
      </c>
      <c r="D114" s="11">
        <v>49659000</v>
      </c>
      <c r="E114" s="11">
        <v>43987000</v>
      </c>
    </row>
    <row r="115" spans="1:5" ht="25.5" x14ac:dyDescent="0.2">
      <c r="A115" s="36" t="s">
        <v>304</v>
      </c>
      <c r="B115" s="19" t="s">
        <v>306</v>
      </c>
      <c r="C115" s="11">
        <f>C116</f>
        <v>52845500</v>
      </c>
      <c r="D115" s="11">
        <f>D116</f>
        <v>0</v>
      </c>
      <c r="E115" s="11">
        <f>E116</f>
        <v>0</v>
      </c>
    </row>
    <row r="116" spans="1:5" ht="25.5" x14ac:dyDescent="0.2">
      <c r="A116" s="36" t="s">
        <v>305</v>
      </c>
      <c r="B116" s="19" t="s">
        <v>307</v>
      </c>
      <c r="C116" s="11">
        <v>52845500</v>
      </c>
      <c r="D116" s="11">
        <v>0</v>
      </c>
      <c r="E116" s="11">
        <v>0</v>
      </c>
    </row>
    <row r="117" spans="1:5" ht="25.5" x14ac:dyDescent="0.2">
      <c r="A117" s="36" t="s">
        <v>138</v>
      </c>
      <c r="B117" s="35" t="s">
        <v>183</v>
      </c>
      <c r="C117" s="37">
        <f>C118+C120+C122+C124+C126+C128+C130+C132+C134+C136+C138</f>
        <v>103273127</v>
      </c>
      <c r="D117" s="37">
        <f>D118+D120+D122+D124+D126+D128+D130+D132+D134+D136+D138</f>
        <v>92539089</v>
      </c>
      <c r="E117" s="37">
        <f>E118+E120+E122+E124+E126+E128+E130+E132+E134+E136+E138</f>
        <v>72269838</v>
      </c>
    </row>
    <row r="118" spans="1:5" ht="25.5" x14ac:dyDescent="0.2">
      <c r="A118" s="13" t="s">
        <v>190</v>
      </c>
      <c r="B118" s="25" t="s">
        <v>272</v>
      </c>
      <c r="C118" s="37">
        <f>C119</f>
        <v>0</v>
      </c>
      <c r="D118" s="37">
        <f>D119</f>
        <v>0</v>
      </c>
      <c r="E118" s="37">
        <f>E119</f>
        <v>0</v>
      </c>
    </row>
    <row r="119" spans="1:5" ht="25.5" x14ac:dyDescent="0.2">
      <c r="A119" s="13" t="s">
        <v>191</v>
      </c>
      <c r="B119" s="25" t="s">
        <v>273</v>
      </c>
      <c r="C119" s="37">
        <f>26000000-26000000</f>
        <v>0</v>
      </c>
      <c r="D119" s="37">
        <v>0</v>
      </c>
      <c r="E119" s="37">
        <v>0</v>
      </c>
    </row>
    <row r="120" spans="1:5" ht="51" x14ac:dyDescent="0.2">
      <c r="A120" s="42" t="s">
        <v>308</v>
      </c>
      <c r="B120" s="25" t="s">
        <v>310</v>
      </c>
      <c r="C120" s="37">
        <f>C121</f>
        <v>15267900</v>
      </c>
      <c r="D120" s="37">
        <f>D121</f>
        <v>15267900</v>
      </c>
      <c r="E120" s="37">
        <f>E121</f>
        <v>15267900</v>
      </c>
    </row>
    <row r="121" spans="1:5" ht="63.75" x14ac:dyDescent="0.2">
      <c r="A121" s="42" t="s">
        <v>309</v>
      </c>
      <c r="B121" s="25" t="s">
        <v>311</v>
      </c>
      <c r="C121" s="37">
        <v>15267900</v>
      </c>
      <c r="D121" s="37">
        <v>15267900</v>
      </c>
      <c r="E121" s="37">
        <v>15267900</v>
      </c>
    </row>
    <row r="122" spans="1:5" ht="76.5" x14ac:dyDescent="0.2">
      <c r="A122" s="36" t="s">
        <v>297</v>
      </c>
      <c r="B122" s="19" t="s">
        <v>270</v>
      </c>
      <c r="C122" s="37">
        <f>C123</f>
        <v>0</v>
      </c>
      <c r="D122" s="37">
        <f>D123</f>
        <v>33776056</v>
      </c>
      <c r="E122" s="37">
        <f>E123</f>
        <v>0</v>
      </c>
    </row>
    <row r="123" spans="1:5" ht="76.5" x14ac:dyDescent="0.2">
      <c r="A123" s="36" t="s">
        <v>274</v>
      </c>
      <c r="B123" s="19" t="s">
        <v>271</v>
      </c>
      <c r="C123" s="37">
        <v>0</v>
      </c>
      <c r="D123" s="37">
        <v>33776056</v>
      </c>
      <c r="E123" s="37">
        <v>0</v>
      </c>
    </row>
    <row r="124" spans="1:5" ht="63.75" x14ac:dyDescent="0.2">
      <c r="A124" s="36" t="s">
        <v>275</v>
      </c>
      <c r="B124" s="19" t="s">
        <v>276</v>
      </c>
      <c r="C124" s="37">
        <f>C125</f>
        <v>1108247</v>
      </c>
      <c r="D124" s="37">
        <f>D125</f>
        <v>1397533</v>
      </c>
      <c r="E124" s="37">
        <f>E125</f>
        <v>13073538</v>
      </c>
    </row>
    <row r="125" spans="1:5" ht="63.75" x14ac:dyDescent="0.2">
      <c r="A125" s="36" t="s">
        <v>278</v>
      </c>
      <c r="B125" s="19" t="s">
        <v>277</v>
      </c>
      <c r="C125" s="37">
        <v>1108247</v>
      </c>
      <c r="D125" s="37">
        <v>1397533</v>
      </c>
      <c r="E125" s="37">
        <v>13073538</v>
      </c>
    </row>
    <row r="126" spans="1:5" ht="25.5" x14ac:dyDescent="0.2">
      <c r="A126" s="36" t="s">
        <v>279</v>
      </c>
      <c r="B126" s="19" t="s">
        <v>281</v>
      </c>
      <c r="C126" s="37">
        <f>C127</f>
        <v>178200</v>
      </c>
      <c r="D126" s="37">
        <f>D127</f>
        <v>0</v>
      </c>
      <c r="E126" s="37">
        <f>E127</f>
        <v>0</v>
      </c>
    </row>
    <row r="127" spans="1:5" ht="25.5" x14ac:dyDescent="0.2">
      <c r="A127" s="36" t="s">
        <v>280</v>
      </c>
      <c r="B127" s="19" t="s">
        <v>282</v>
      </c>
      <c r="C127" s="37">
        <v>178200</v>
      </c>
      <c r="D127" s="37">
        <v>0</v>
      </c>
      <c r="E127" s="37">
        <v>0</v>
      </c>
    </row>
    <row r="128" spans="1:5" ht="38.25" x14ac:dyDescent="0.2">
      <c r="A128" s="36" t="s">
        <v>188</v>
      </c>
      <c r="B128" s="19" t="s">
        <v>186</v>
      </c>
      <c r="C128" s="37">
        <f>C129</f>
        <v>441500</v>
      </c>
      <c r="D128" s="37">
        <f>D129</f>
        <v>0</v>
      </c>
      <c r="E128" s="37">
        <f>E129</f>
        <v>0</v>
      </c>
    </row>
    <row r="129" spans="1:5" ht="38.25" x14ac:dyDescent="0.2">
      <c r="A129" s="36" t="s">
        <v>189</v>
      </c>
      <c r="B129" s="19" t="s">
        <v>187</v>
      </c>
      <c r="C129" s="37">
        <v>441500</v>
      </c>
      <c r="D129" s="37">
        <v>0</v>
      </c>
      <c r="E129" s="37">
        <v>0</v>
      </c>
    </row>
    <row r="130" spans="1:5" ht="25.5" x14ac:dyDescent="0.2">
      <c r="A130" s="36" t="s">
        <v>300</v>
      </c>
      <c r="B130" s="19" t="s">
        <v>301</v>
      </c>
      <c r="C130" s="37">
        <f>C131</f>
        <v>3233180</v>
      </c>
      <c r="D130" s="37">
        <f>D131</f>
        <v>0</v>
      </c>
      <c r="E130" s="37">
        <f>E131</f>
        <v>0</v>
      </c>
    </row>
    <row r="131" spans="1:5" ht="25.5" x14ac:dyDescent="0.2">
      <c r="A131" s="36" t="s">
        <v>303</v>
      </c>
      <c r="B131" s="19" t="s">
        <v>302</v>
      </c>
      <c r="C131" s="37">
        <v>3233180</v>
      </c>
      <c r="D131" s="37">
        <v>0</v>
      </c>
      <c r="E131" s="37">
        <v>0</v>
      </c>
    </row>
    <row r="132" spans="1:5" ht="25.5" x14ac:dyDescent="0.2">
      <c r="A132" s="36" t="s">
        <v>176</v>
      </c>
      <c r="B132" s="19" t="s">
        <v>184</v>
      </c>
      <c r="C132" s="37">
        <f>C133</f>
        <v>3802700</v>
      </c>
      <c r="D132" s="37">
        <f>D133</f>
        <v>3250200</v>
      </c>
      <c r="E132" s="37">
        <f>E133</f>
        <v>3250200</v>
      </c>
    </row>
    <row r="133" spans="1:5" ht="25.5" x14ac:dyDescent="0.2">
      <c r="A133" s="36" t="s">
        <v>177</v>
      </c>
      <c r="B133" s="19" t="s">
        <v>185</v>
      </c>
      <c r="C133" s="37">
        <v>3802700</v>
      </c>
      <c r="D133" s="37">
        <v>3250200</v>
      </c>
      <c r="E133" s="37">
        <v>3250200</v>
      </c>
    </row>
    <row r="134" spans="1:5" x14ac:dyDescent="0.2">
      <c r="A134" s="42" t="s">
        <v>312</v>
      </c>
      <c r="B134" s="19" t="s">
        <v>314</v>
      </c>
      <c r="C134" s="37">
        <f>C135</f>
        <v>103800</v>
      </c>
      <c r="D134" s="37">
        <f>D135</f>
        <v>0</v>
      </c>
      <c r="E134" s="37">
        <f>E135</f>
        <v>0</v>
      </c>
    </row>
    <row r="135" spans="1:5" x14ac:dyDescent="0.2">
      <c r="A135" s="42" t="s">
        <v>313</v>
      </c>
      <c r="B135" s="19" t="s">
        <v>315</v>
      </c>
      <c r="C135" s="37">
        <v>103800</v>
      </c>
      <c r="D135" s="37">
        <v>0</v>
      </c>
      <c r="E135" s="37">
        <v>0</v>
      </c>
    </row>
    <row r="136" spans="1:5" ht="25.5" x14ac:dyDescent="0.2">
      <c r="A136" s="36" t="s">
        <v>285</v>
      </c>
      <c r="B136" s="19" t="s">
        <v>283</v>
      </c>
      <c r="C136" s="37">
        <f>C137</f>
        <v>50000000</v>
      </c>
      <c r="D136" s="37">
        <f>D137</f>
        <v>25242100</v>
      </c>
      <c r="E136" s="37">
        <f>E137</f>
        <v>26072900</v>
      </c>
    </row>
    <row r="137" spans="1:5" ht="25.5" x14ac:dyDescent="0.2">
      <c r="A137" s="36" t="s">
        <v>286</v>
      </c>
      <c r="B137" s="19" t="s">
        <v>284</v>
      </c>
      <c r="C137" s="37">
        <v>50000000</v>
      </c>
      <c r="D137" s="37">
        <v>25242100</v>
      </c>
      <c r="E137" s="37">
        <v>26072900</v>
      </c>
    </row>
    <row r="138" spans="1:5" x14ac:dyDescent="0.2">
      <c r="A138" s="36" t="s">
        <v>139</v>
      </c>
      <c r="B138" s="19" t="s">
        <v>193</v>
      </c>
      <c r="C138" s="37">
        <f>C139</f>
        <v>29137600</v>
      </c>
      <c r="D138" s="37">
        <f>D139</f>
        <v>13605300</v>
      </c>
      <c r="E138" s="37">
        <f>E139</f>
        <v>14605300</v>
      </c>
    </row>
    <row r="139" spans="1:5" x14ac:dyDescent="0.2">
      <c r="A139" s="36" t="s">
        <v>140</v>
      </c>
      <c r="B139" s="19" t="s">
        <v>192</v>
      </c>
      <c r="C139" s="37">
        <v>29137600</v>
      </c>
      <c r="D139" s="37">
        <v>13605300</v>
      </c>
      <c r="E139" s="37">
        <v>14605300</v>
      </c>
    </row>
    <row r="140" spans="1:5" x14ac:dyDescent="0.2">
      <c r="A140" s="36" t="s">
        <v>141</v>
      </c>
      <c r="B140" s="35" t="s">
        <v>196</v>
      </c>
      <c r="C140" s="37">
        <f>C141+C143+C145+C147+C149+C151+C153</f>
        <v>412083000</v>
      </c>
      <c r="D140" s="37">
        <f>D141+D143+D145+D147+D149+D151+D153</f>
        <v>412545600</v>
      </c>
      <c r="E140" s="37">
        <f>E141+E143+E145+E147+E149+E151+E153</f>
        <v>413182800</v>
      </c>
    </row>
    <row r="141" spans="1:5" ht="25.5" x14ac:dyDescent="0.2">
      <c r="A141" s="36" t="s">
        <v>142</v>
      </c>
      <c r="B141" s="19" t="s">
        <v>195</v>
      </c>
      <c r="C141" s="37">
        <f>C142</f>
        <v>362824200</v>
      </c>
      <c r="D141" s="37">
        <f>D142</f>
        <v>363207500</v>
      </c>
      <c r="E141" s="37">
        <f>E142</f>
        <v>363601500</v>
      </c>
    </row>
    <row r="142" spans="1:5" ht="25.5" x14ac:dyDescent="0.2">
      <c r="A142" s="36" t="s">
        <v>143</v>
      </c>
      <c r="B142" s="19" t="s">
        <v>194</v>
      </c>
      <c r="C142" s="37">
        <v>362824200</v>
      </c>
      <c r="D142" s="37">
        <v>363207500</v>
      </c>
      <c r="E142" s="37">
        <v>363601500</v>
      </c>
    </row>
    <row r="143" spans="1:5" ht="51" x14ac:dyDescent="0.2">
      <c r="A143" s="36" t="s">
        <v>144</v>
      </c>
      <c r="B143" s="19" t="s">
        <v>198</v>
      </c>
      <c r="C143" s="37">
        <f>C144</f>
        <v>5789900</v>
      </c>
      <c r="D143" s="37">
        <f>D144</f>
        <v>5789900</v>
      </c>
      <c r="E143" s="37">
        <f>E144</f>
        <v>5789900</v>
      </c>
    </row>
    <row r="144" spans="1:5" ht="51" x14ac:dyDescent="0.2">
      <c r="A144" s="36" t="s">
        <v>145</v>
      </c>
      <c r="B144" s="19" t="s">
        <v>197</v>
      </c>
      <c r="C144" s="37">
        <v>5789900</v>
      </c>
      <c r="D144" s="37">
        <v>5789900</v>
      </c>
      <c r="E144" s="37">
        <v>5789900</v>
      </c>
    </row>
    <row r="145" spans="1:5" ht="51" x14ac:dyDescent="0.2">
      <c r="A145" s="36" t="s">
        <v>146</v>
      </c>
      <c r="B145" s="19" t="s">
        <v>199</v>
      </c>
      <c r="C145" s="37">
        <f>C146</f>
        <v>38034600</v>
      </c>
      <c r="D145" s="37">
        <f>D146</f>
        <v>38034600</v>
      </c>
      <c r="E145" s="37">
        <f>E146</f>
        <v>38034600</v>
      </c>
    </row>
    <row r="146" spans="1:5" ht="51" x14ac:dyDescent="0.2">
      <c r="A146" s="36" t="s">
        <v>147</v>
      </c>
      <c r="B146" s="19" t="s">
        <v>200</v>
      </c>
      <c r="C146" s="37">
        <v>38034600</v>
      </c>
      <c r="D146" s="37">
        <v>38034600</v>
      </c>
      <c r="E146" s="37">
        <v>38034600</v>
      </c>
    </row>
    <row r="147" spans="1:5" ht="38.25" x14ac:dyDescent="0.2">
      <c r="A147" s="36" t="s">
        <v>162</v>
      </c>
      <c r="B147" s="19" t="s">
        <v>201</v>
      </c>
      <c r="C147" s="37">
        <f>C148</f>
        <v>36600</v>
      </c>
      <c r="D147" s="37">
        <f>D148</f>
        <v>38200</v>
      </c>
      <c r="E147" s="37">
        <f>E148</f>
        <v>277000</v>
      </c>
    </row>
    <row r="148" spans="1:5" ht="38.25" x14ac:dyDescent="0.2">
      <c r="A148" s="36" t="s">
        <v>163</v>
      </c>
      <c r="B148" s="19" t="s">
        <v>202</v>
      </c>
      <c r="C148" s="37">
        <v>36600</v>
      </c>
      <c r="D148" s="37">
        <v>38200</v>
      </c>
      <c r="E148" s="37">
        <v>277000</v>
      </c>
    </row>
    <row r="149" spans="1:5" ht="25.5" x14ac:dyDescent="0.2">
      <c r="A149" s="36" t="s">
        <v>148</v>
      </c>
      <c r="B149" s="19" t="s">
        <v>203</v>
      </c>
      <c r="C149" s="37">
        <f>C150</f>
        <v>295000</v>
      </c>
      <c r="D149" s="37">
        <f>D150</f>
        <v>306800</v>
      </c>
      <c r="E149" s="37">
        <f>E150</f>
        <v>319100</v>
      </c>
    </row>
    <row r="150" spans="1:5" ht="38.25" x14ac:dyDescent="0.2">
      <c r="A150" s="36" t="s">
        <v>149</v>
      </c>
      <c r="B150" s="19" t="s">
        <v>204</v>
      </c>
      <c r="C150" s="38">
        <v>295000</v>
      </c>
      <c r="D150" s="38">
        <v>306800</v>
      </c>
      <c r="E150" s="38">
        <v>319100</v>
      </c>
    </row>
    <row r="151" spans="1:5" ht="25.5" x14ac:dyDescent="0.2">
      <c r="A151" s="36" t="s">
        <v>150</v>
      </c>
      <c r="B151" s="19" t="s">
        <v>205</v>
      </c>
      <c r="C151" s="38">
        <f>C152</f>
        <v>2032200</v>
      </c>
      <c r="D151" s="38">
        <f>D152</f>
        <v>2032200</v>
      </c>
      <c r="E151" s="38">
        <f>E152</f>
        <v>2032200</v>
      </c>
    </row>
    <row r="152" spans="1:5" ht="25.5" x14ac:dyDescent="0.2">
      <c r="A152" s="36" t="s">
        <v>151</v>
      </c>
      <c r="B152" s="19" t="s">
        <v>206</v>
      </c>
      <c r="C152" s="38">
        <v>2032200</v>
      </c>
      <c r="D152" s="38">
        <v>2032200</v>
      </c>
      <c r="E152" s="38">
        <v>2032200</v>
      </c>
    </row>
    <row r="153" spans="1:5" x14ac:dyDescent="0.2">
      <c r="A153" s="36" t="s">
        <v>152</v>
      </c>
      <c r="B153" s="19" t="s">
        <v>207</v>
      </c>
      <c r="C153" s="38">
        <f>C154</f>
        <v>3070500</v>
      </c>
      <c r="D153" s="38">
        <f>D154</f>
        <v>3136400</v>
      </c>
      <c r="E153" s="38">
        <f>E154</f>
        <v>3128500</v>
      </c>
    </row>
    <row r="154" spans="1:5" x14ac:dyDescent="0.2">
      <c r="A154" s="36" t="s">
        <v>153</v>
      </c>
      <c r="B154" s="19" t="s">
        <v>208</v>
      </c>
      <c r="C154" s="38">
        <v>3070500</v>
      </c>
      <c r="D154" s="38">
        <v>3136400</v>
      </c>
      <c r="E154" s="38">
        <v>3128500</v>
      </c>
    </row>
    <row r="155" spans="1:5" x14ac:dyDescent="0.2">
      <c r="A155" s="36" t="s">
        <v>287</v>
      </c>
      <c r="B155" s="35" t="s">
        <v>288</v>
      </c>
      <c r="C155" s="38">
        <f>C156+C158</f>
        <v>30630000</v>
      </c>
      <c r="D155" s="38">
        <f t="shared" ref="D155:E155" si="31">D156+D158</f>
        <v>30330000</v>
      </c>
      <c r="E155" s="38">
        <f t="shared" si="31"/>
        <v>0</v>
      </c>
    </row>
    <row r="156" spans="1:5" ht="38.25" x14ac:dyDescent="0.2">
      <c r="A156" s="36" t="s">
        <v>289</v>
      </c>
      <c r="B156" s="19" t="s">
        <v>290</v>
      </c>
      <c r="C156" s="38">
        <f>C157</f>
        <v>30330000</v>
      </c>
      <c r="D156" s="38">
        <f t="shared" ref="D156:E156" si="32">D157</f>
        <v>30330000</v>
      </c>
      <c r="E156" s="38">
        <f t="shared" si="32"/>
        <v>0</v>
      </c>
    </row>
    <row r="157" spans="1:5" ht="38.25" x14ac:dyDescent="0.2">
      <c r="A157" s="36" t="s">
        <v>291</v>
      </c>
      <c r="B157" s="19" t="s">
        <v>292</v>
      </c>
      <c r="C157" s="38">
        <v>30330000</v>
      </c>
      <c r="D157" s="38">
        <v>30330000</v>
      </c>
      <c r="E157" s="38"/>
    </row>
    <row r="158" spans="1:5" ht="25.5" x14ac:dyDescent="0.2">
      <c r="A158" s="36" t="s">
        <v>293</v>
      </c>
      <c r="B158" s="19" t="s">
        <v>294</v>
      </c>
      <c r="C158" s="38">
        <f>C159</f>
        <v>300000</v>
      </c>
      <c r="D158" s="38">
        <f t="shared" ref="D158:E158" si="33">D159</f>
        <v>0</v>
      </c>
      <c r="E158" s="38">
        <f t="shared" si="33"/>
        <v>0</v>
      </c>
    </row>
    <row r="159" spans="1:5" ht="25.5" x14ac:dyDescent="0.2">
      <c r="A159" s="36" t="s">
        <v>295</v>
      </c>
      <c r="B159" s="19" t="s">
        <v>296</v>
      </c>
      <c r="C159" s="38">
        <v>300000</v>
      </c>
      <c r="D159" s="38">
        <v>0</v>
      </c>
      <c r="E159" s="38">
        <v>0</v>
      </c>
    </row>
    <row r="160" spans="1:5" ht="25.5" x14ac:dyDescent="0.2">
      <c r="A160" s="34" t="s">
        <v>179</v>
      </c>
      <c r="B160" s="39" t="s">
        <v>178</v>
      </c>
      <c r="C160" s="24">
        <f>C110+C9</f>
        <v>1287848882</v>
      </c>
      <c r="D160" s="24">
        <f>D110+D9</f>
        <v>1049740611</v>
      </c>
      <c r="E160" s="24">
        <f>E110+E9</f>
        <v>1016320493</v>
      </c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41"/>
      <c r="D162" s="41"/>
      <c r="E162" s="4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40"/>
      <c r="D164" s="40"/>
      <c r="E164" s="40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  <row r="294" spans="1:5" x14ac:dyDescent="0.2">
      <c r="A294" s="1"/>
      <c r="B294" s="1"/>
      <c r="C294" s="1"/>
      <c r="D294" s="1"/>
      <c r="E294" s="1"/>
    </row>
    <row r="295" spans="1:5" x14ac:dyDescent="0.2">
      <c r="A295" s="1"/>
      <c r="B295" s="1"/>
      <c r="C295" s="1"/>
      <c r="D295" s="1"/>
      <c r="E295" s="1"/>
    </row>
    <row r="296" spans="1:5" x14ac:dyDescent="0.2">
      <c r="A296" s="1"/>
      <c r="B296" s="1"/>
      <c r="C296" s="1"/>
      <c r="D296" s="1"/>
      <c r="E296" s="1"/>
    </row>
  </sheetData>
  <mergeCells count="1">
    <mergeCell ref="A5:E5"/>
  </mergeCells>
  <phoneticPr fontId="1" type="noConversion"/>
  <pageMargins left="0.25" right="0.25" top="0.75" bottom="0.75" header="0.3" footer="0.3"/>
  <pageSetup paperSize="9" scale="76" fitToHeight="0" orientation="portrait" r:id="rId1"/>
  <headerFooter alignWithMargins="0"/>
  <ignoredErrors>
    <ignoredError sqref="A8:E8 C122:E122 B136:B159 B9:B83 B122:B129 B107:B119 E123 B132:B133 B130:B131 B134:B135" numberStoredAsText="1"/>
    <ignoredError sqref="C16:E16 C84 C111:E111 C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2019-11-22T09:47:13Z</cp:lastPrinted>
  <dcterms:created xsi:type="dcterms:W3CDTF">2017-10-06T09:25:18Z</dcterms:created>
  <dcterms:modified xsi:type="dcterms:W3CDTF">2019-12-25T06:29:13Z</dcterms:modified>
</cp:coreProperties>
</file>