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 2 квартал 2020" sheetId="7" r:id="rId1"/>
  </sheets>
  <calcPr calcId="162913"/>
</workbook>
</file>

<file path=xl/calcChain.xml><?xml version="1.0" encoding="utf-8"?>
<calcChain xmlns="http://schemas.openxmlformats.org/spreadsheetml/2006/main">
  <c r="D7" i="7" l="1"/>
  <c r="D8" i="7"/>
  <c r="D10" i="7"/>
  <c r="C10" i="7"/>
  <c r="C142" i="7"/>
  <c r="D9" i="7"/>
  <c r="D141" i="7"/>
  <c r="D139" i="7" s="1"/>
  <c r="D140" i="7"/>
  <c r="D142" i="7"/>
  <c r="C141" i="7" l="1"/>
  <c r="C9" i="7" s="1"/>
  <c r="C8" i="7"/>
  <c r="C140" i="7"/>
  <c r="D39" i="7" l="1"/>
  <c r="C58" i="7" l="1"/>
  <c r="C57" i="7"/>
  <c r="D175" i="7"/>
  <c r="D187" i="7"/>
  <c r="D103" i="7" l="1"/>
  <c r="C81" i="7"/>
  <c r="C80" i="7"/>
  <c r="D99" i="7" l="1"/>
  <c r="E102" i="7"/>
  <c r="E86" i="7"/>
  <c r="C43" i="7"/>
  <c r="D170" i="7"/>
  <c r="D179" i="7"/>
  <c r="C203" i="7"/>
  <c r="D157" i="7"/>
  <c r="D156" i="7"/>
  <c r="D158" i="7"/>
  <c r="C158" i="7"/>
  <c r="C157" i="7"/>
  <c r="C156" i="7"/>
  <c r="C155" i="7"/>
  <c r="E141" i="7"/>
  <c r="E140" i="7"/>
  <c r="E149" i="7"/>
  <c r="E148" i="7"/>
  <c r="E146" i="7"/>
  <c r="D15" i="7"/>
  <c r="C15" i="7"/>
  <c r="E190" i="7"/>
  <c r="E189" i="7"/>
  <c r="E188" i="7"/>
  <c r="C59" i="7"/>
  <c r="D75" i="7"/>
  <c r="C71" i="7"/>
  <c r="E63" i="7"/>
  <c r="C143" i="7"/>
  <c r="C147" i="7"/>
  <c r="C139" i="7" s="1"/>
  <c r="C151" i="7"/>
  <c r="C159" i="7"/>
  <c r="C163" i="7"/>
  <c r="C167" i="7"/>
  <c r="C171" i="7"/>
  <c r="C175" i="7"/>
  <c r="C179" i="7"/>
  <c r="C183" i="7"/>
  <c r="C187" i="7"/>
  <c r="E187" i="7" s="1"/>
  <c r="C119" i="7"/>
  <c r="C7" i="7" l="1"/>
  <c r="E10" i="7"/>
  <c r="E9" i="7"/>
  <c r="D167" i="7"/>
  <c r="E8" i="7" l="1"/>
  <c r="E114" i="7" l="1"/>
  <c r="E113" i="7"/>
  <c r="D111" i="7"/>
  <c r="C111" i="7"/>
  <c r="E110" i="7"/>
  <c r="D107" i="7"/>
  <c r="E107" i="7" s="1"/>
  <c r="C107" i="7"/>
  <c r="E106" i="7"/>
  <c r="C103" i="7"/>
  <c r="C99" i="7"/>
  <c r="E99" i="7" s="1"/>
  <c r="E98" i="7"/>
  <c r="D95" i="7"/>
  <c r="C95" i="7"/>
  <c r="E94" i="7"/>
  <c r="D91" i="7"/>
  <c r="C91" i="7"/>
  <c r="E90" i="7"/>
  <c r="E89" i="7"/>
  <c r="D87" i="7"/>
  <c r="C87" i="7"/>
  <c r="E95" i="7" l="1"/>
  <c r="E111" i="7"/>
  <c r="E103" i="7"/>
  <c r="E91" i="7"/>
  <c r="E87" i="7"/>
  <c r="E85" i="7"/>
  <c r="D83" i="7"/>
  <c r="C83" i="7"/>
  <c r="E82" i="7"/>
  <c r="E81" i="7"/>
  <c r="E206" i="7"/>
  <c r="E205" i="7"/>
  <c r="D203" i="7"/>
  <c r="E203" i="7" s="1"/>
  <c r="E54" i="7"/>
  <c r="D51" i="7"/>
  <c r="C51" i="7"/>
  <c r="E46" i="7"/>
  <c r="D43" i="7"/>
  <c r="E42" i="7"/>
  <c r="D35" i="7"/>
  <c r="E35" i="7" s="1"/>
  <c r="C35" i="7"/>
  <c r="E18" i="7"/>
  <c r="E14" i="7"/>
  <c r="E13" i="7"/>
  <c r="E12" i="7"/>
  <c r="D11" i="7"/>
  <c r="C11" i="7"/>
  <c r="E78" i="7"/>
  <c r="C75" i="7"/>
  <c r="E74" i="7"/>
  <c r="D71" i="7"/>
  <c r="E70" i="7"/>
  <c r="E69" i="7"/>
  <c r="D67" i="7"/>
  <c r="C67" i="7"/>
  <c r="D63" i="7"/>
  <c r="C63" i="7"/>
  <c r="E58" i="7"/>
  <c r="E57" i="7"/>
  <c r="E79" i="7" l="1"/>
  <c r="E83" i="7"/>
  <c r="E51" i="7"/>
  <c r="C39" i="7"/>
  <c r="E39" i="7" s="1"/>
  <c r="E43" i="7"/>
  <c r="E11" i="7"/>
  <c r="E15" i="7"/>
  <c r="E75" i="7"/>
  <c r="E71" i="7"/>
  <c r="E67" i="7"/>
  <c r="E34" i="7"/>
  <c r="D31" i="7"/>
  <c r="C31" i="7"/>
  <c r="E30" i="7"/>
  <c r="D27" i="7"/>
  <c r="C27" i="7"/>
  <c r="E26" i="7"/>
  <c r="D23" i="7"/>
  <c r="C23" i="7"/>
  <c r="E210" i="7"/>
  <c r="D207" i="7"/>
  <c r="C207" i="7"/>
  <c r="E38" i="7"/>
  <c r="E186" i="7"/>
  <c r="D183" i="7"/>
  <c r="E182" i="7"/>
  <c r="E178" i="7"/>
  <c r="E174" i="7"/>
  <c r="D171" i="7"/>
  <c r="E170" i="7"/>
  <c r="E166" i="7"/>
  <c r="D163" i="7"/>
  <c r="E162" i="7"/>
  <c r="D159" i="7"/>
  <c r="D155" i="7" s="1"/>
  <c r="E155" i="7" s="1"/>
  <c r="E158" i="7"/>
  <c r="E154" i="7"/>
  <c r="D151" i="7"/>
  <c r="E150" i="7"/>
  <c r="D147" i="7"/>
  <c r="D143" i="7"/>
  <c r="E142" i="7"/>
  <c r="E138" i="7"/>
  <c r="E137" i="7"/>
  <c r="D135" i="7"/>
  <c r="C135" i="7"/>
  <c r="E130" i="7"/>
  <c r="E129" i="7"/>
  <c r="D127" i="7"/>
  <c r="C127" i="7"/>
  <c r="E125" i="7"/>
  <c r="E124" i="7"/>
  <c r="D123" i="7"/>
  <c r="C123" i="7"/>
  <c r="E122" i="7"/>
  <c r="E121" i="7"/>
  <c r="E120" i="7"/>
  <c r="D119" i="7"/>
  <c r="E118" i="7"/>
  <c r="E117" i="7"/>
  <c r="E116" i="7"/>
  <c r="E135" i="7" l="1"/>
  <c r="E147" i="7"/>
  <c r="E179" i="7"/>
  <c r="E123" i="7"/>
  <c r="E163" i="7"/>
  <c r="C115" i="7"/>
  <c r="E171" i="7"/>
  <c r="E31" i="7"/>
  <c r="E119" i="7"/>
  <c r="E151" i="7"/>
  <c r="E167" i="7"/>
  <c r="E183" i="7"/>
  <c r="E27" i="7"/>
  <c r="E143" i="7"/>
  <c r="E159" i="7"/>
  <c r="E175" i="7"/>
  <c r="E207" i="7"/>
  <c r="E127" i="7"/>
  <c r="D115" i="7"/>
  <c r="E23" i="7"/>
  <c r="E115" i="7" l="1"/>
  <c r="E139" i="7" l="1"/>
  <c r="E55" i="7"/>
  <c r="E7" i="7"/>
</calcChain>
</file>

<file path=xl/sharedStrings.xml><?xml version="1.0" encoding="utf-8"?>
<sst xmlns="http://schemas.openxmlformats.org/spreadsheetml/2006/main" count="243" uniqueCount="92">
  <si>
    <t>Форма:   (нарастающим итогом с начала года)</t>
  </si>
  <si>
    <t>№ п/п ГРБС</t>
  </si>
  <si>
    <t>Наименование муниципальной целевой программы,     источники финансирования</t>
  </si>
  <si>
    <t>Фактически профинансировано с начала года</t>
  </si>
  <si>
    <t>Объем ассигнований – всего, в т.ч.:</t>
  </si>
  <si>
    <t>Федеральный бюджет</t>
  </si>
  <si>
    <t>областной бюджет</t>
  </si>
  <si>
    <t>муниципальный  бюджет</t>
  </si>
  <si>
    <t>процент освоения (%)</t>
  </si>
  <si>
    <t>Отчет                                                                                                                                                                                                               о финансировании  муниципальных программ  в Гайском городском округе Оренбургской области</t>
  </si>
  <si>
    <t>Муниципальная программа «Безопасность населения Гайского городского округа»</t>
  </si>
  <si>
    <t xml:space="preserve"> Муниципальная программа «Комплексное развитие муниципального управления Гайского городского округа»</t>
  </si>
  <si>
    <t>муниципальный бюджет</t>
  </si>
  <si>
    <t xml:space="preserve">Федеральный бюджет </t>
  </si>
  <si>
    <t xml:space="preserve">Муниципальная программа  «Развитие системы градорегулирования муниципального образования Гайский городской округ Оренбургской области» </t>
  </si>
  <si>
    <t xml:space="preserve">Муниципальная программа " Управление муниципальными финанасами  Гайского городского округа </t>
  </si>
  <si>
    <t xml:space="preserve">Муниципальная программа «Экономическое развитие Гайского городского округа» </t>
  </si>
  <si>
    <t xml:space="preserve">Муниципальная программа "Создание комфортных условий проживания на территории Гайского городского округа" </t>
  </si>
  <si>
    <t xml:space="preserve">Муниципальная программа "Развитие образования Гайского городского округа Оренбургской области" </t>
  </si>
  <si>
    <t>Муниципальная программа "Развитие культуры  Гайского гордского округа"</t>
  </si>
  <si>
    <t>Муниципальная программа "Развитие физической культуры и массового спорта на территории Гайского гордского округа"</t>
  </si>
  <si>
    <t>Муниципальная программа "Управление муниципальным имуществом и земельными ресурсами на территориии муниципального образования Гайский городской округ"</t>
  </si>
  <si>
    <t xml:space="preserve">Муниципальная программа "Молодёж Гайского гордского округа" </t>
  </si>
  <si>
    <t>Муниципальная программа "Молодая семья в Гайском городском округе "</t>
  </si>
  <si>
    <t>Муниципальная программа "Комплексное развитие сельских территрий Гайского городского округа"</t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</si>
  <si>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"Создание условий  для обеспечения доступным и комфортным жильем сельского населения"</t>
    </r>
  </si>
  <si>
    <t xml:space="preserve"> Подпрограмма  2«Создание и развитие инфраструктуры на сельских территориях»</t>
  </si>
  <si>
    <t>Муниципальная программа  "Развитие сельского хозяйства и регулирования рынков сельскохозяйственной продукции, сырья и продовольствия Гайского городского округа Оренбургской области "</t>
  </si>
  <si>
    <t>Муниципальная программа "Энергосбережение и повышение энергетической эффективности Гайского городского округа"</t>
  </si>
  <si>
    <t>Муниципальная программа "Доступная среда муниципального образования  Гайский городской округ Оренбургской области"</t>
  </si>
  <si>
    <t>Муниципальная программа "Противодействие коррупции в Гайском городском округе"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</si>
  <si>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</si>
  <si>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1 </t>
    </r>
    <r>
      <rPr>
        <sz val="12"/>
        <rFont val="Times New Roman"/>
        <family val="1"/>
        <charset val="204"/>
      </rPr>
      <t>Противодействие экстремизму и профилактика терроризма на территории муниципального образования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</si>
  <si>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2 </t>
    </r>
    <r>
      <rPr>
        <sz val="12"/>
        <rFont val="Times New Roman"/>
        <family val="1"/>
        <charset val="204"/>
      </rPr>
      <t>Гражданская оборона, противопожарная безопасность и защита населения от чрезвычайных ситуаций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</si>
  <si>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Комплексные меры по профилактике наркомании и вредных зависимостей в муниципальном о образовании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</si>
  <si>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Профилактика правонарушений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</si>
  <si>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"Организация управления муниципальными финансами Гайского городского округа" 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</si>
  <si>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 xml:space="preserve">Повышение эффективности бюджетных расходов Гайского городского округа" 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</si>
  <si>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>"Организация и осуществление внутреннего муниципального финансового контроля в финансово –бюджетной сфере"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</si>
  <si>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"Повышение инвестиционной привлекательности МО Гайский городской округ"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</si>
  <si>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"Развитие малого и среднего предпринимательства"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</si>
  <si>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"Развитие торговли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</si>
  <si>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 xml:space="preserve"> Подпрограмма 4 "</t>
    </r>
    <r>
      <rPr>
        <sz val="12"/>
        <rFont val="Times New Roman"/>
        <family val="1"/>
        <charset val="204"/>
      </rPr>
      <t>Организация пассажирских перевозок автомобильным транспортом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</si>
  <si>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Организация предоставления государственных и муниципальных услуг на базе  муниципального автономного учреждения «Гайский многофункциональный центр предоставления государственных и муниципальных услуг»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</si>
  <si>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Комплексное освоение и развитие территории Гайского городского округа в целях жилищного строительства"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</si>
  <si>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>Переселение граждан Гайского городского округа из аварийного жилищного фонда"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</si>
  <si>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"Модернизация объектов коммунальной инфраструктуры Гайского городского округа"</t>
    </r>
  </si>
  <si>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Благоустройство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</si>
  <si>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Формирование комфортной городской среды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</si>
  <si>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6</t>
    </r>
    <r>
      <rPr>
        <sz val="12"/>
        <rFont val="Times New Roman"/>
        <family val="1"/>
        <charset val="204"/>
      </rPr>
      <t xml:space="preserve"> Оздоровление экологической обстановки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</si>
  <si>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7</t>
    </r>
    <r>
      <rPr>
        <sz val="12"/>
        <rFont val="Times New Roman"/>
        <family val="1"/>
        <charset val="204"/>
      </rPr>
      <t xml:space="preserve"> Повышение безопасности дорожного движения на территории Гайского городского округа </t>
    </r>
  </si>
  <si>
    <r>
      <rPr>
        <u/>
        <sz val="12"/>
        <rFont val="Times New Roman"/>
        <family val="1"/>
        <charset val="204"/>
      </rPr>
      <t xml:space="preserve">Подпрограмма 8 </t>
    </r>
    <r>
      <rPr>
        <sz val="12"/>
        <rFont val="Times New Roman"/>
        <family val="1"/>
        <charset val="204"/>
      </rPr>
      <t>Обеспечение условий реализации программы</t>
    </r>
  </si>
  <si>
    <r>
      <t xml:space="preserve"> </t>
    </r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дошкольного, общего образования и дополнительного образования детей" 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</si>
  <si>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"Защита прав детей, государственная поддержка детей-сирот и детей, оставшихся без попечения родителей"</t>
    </r>
  </si>
  <si>
    <r>
      <rPr>
        <u/>
        <sz val="12"/>
        <rFont val="Times New Roman"/>
        <family val="1"/>
        <charset val="204"/>
      </rPr>
      <t xml:space="preserve">Подпрграмма 3 </t>
    </r>
    <r>
      <rPr>
        <sz val="12"/>
        <rFont val="Times New Roman"/>
        <family val="1"/>
        <charset val="204"/>
      </rPr>
      <t>Совершенствование организации питания в образовательных организациях</t>
    </r>
  </si>
  <si>
    <r>
      <rPr>
        <u/>
        <sz val="12"/>
        <rFont val="Times New Roman"/>
        <family val="1"/>
        <charset val="204"/>
      </rPr>
      <t xml:space="preserve"> Подпрограмма 4 Б</t>
    </r>
    <r>
      <rPr>
        <sz val="12"/>
        <rFont val="Times New Roman"/>
        <family val="1"/>
        <charset val="204"/>
      </rPr>
      <t>езопасность образовательных организаций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</si>
  <si>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Обеспечение информационно-методической и финансово-хозяйственной деятельности организаций  образования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</si>
  <si>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"Наследие"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</si>
  <si>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  «Культура и искусство"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</si>
  <si>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реализации программы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</si>
  <si>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</si>
  <si>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"Эффективное планирование и управление системой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</si>
  <si>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Управление и распоряжение земельными ресурсами2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</si>
  <si>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Управление и распоряжение муниципальной собственностью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</si>
  <si>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по реализации Программы</t>
    </r>
  </si>
  <si>
    <t xml:space="preserve">                                        Утвержденный лимит на текущий год</t>
  </si>
  <si>
    <t xml:space="preserve">          (исчисляется в рублях)</t>
  </si>
  <si>
    <t>Областной бюджет</t>
  </si>
  <si>
    <t>Муниципальный бюджет</t>
  </si>
  <si>
    <t>Муниципальный  бюджет</t>
  </si>
  <si>
    <t xml:space="preserve">Областной бюджет </t>
  </si>
  <si>
    <t>1. Администрация Гайского городского округа</t>
  </si>
  <si>
    <t>4. Финансовое управление администрации Гайского городского округа</t>
  </si>
  <si>
    <t>3.  Управление Архитектуры и градостроительства Гайского городского округа</t>
  </si>
  <si>
    <t>2. Администрация Гайского городского округа</t>
  </si>
  <si>
    <t>5. Администрация Гайского городского округа</t>
  </si>
  <si>
    <t>6.  Отдел жилищно-коммунального хозяйства и капитального строительства администрации Гайского городского округа</t>
  </si>
  <si>
    <t>7. Отдел образования администрации Гайского городского округа</t>
  </si>
  <si>
    <t>8. Управление культуры и архивного дела  администрации Гайского городского округа</t>
  </si>
  <si>
    <t>9. Комитет по физической культуре, спорту и туризму администрации Гасйкого городского округа</t>
  </si>
  <si>
    <t>10. МКУ Комитет по управлению имуществом администрции Гайского городского округа</t>
  </si>
  <si>
    <t>11. Администрация Гайского городского округа</t>
  </si>
  <si>
    <t>12. Администрация Гайского городского округа</t>
  </si>
  <si>
    <t>13. Управление сельского хозяйства администрации Гайского городского округа</t>
  </si>
  <si>
    <t>14. Управление сельского хозяйства администрации Гайского городского округа</t>
  </si>
  <si>
    <t>15. Администрация Гайского родоского округа</t>
  </si>
  <si>
    <t>16. Администрация  Гайского городского округа</t>
  </si>
  <si>
    <t>17. Администрация Гайского городского округа</t>
  </si>
  <si>
    <t>18. Администарция Гайского городского округа</t>
  </si>
  <si>
    <t>за 2 квартал  2020  года</t>
  </si>
  <si>
    <t>Муниципальныйбюджет</t>
  </si>
  <si>
    <t>Муниципльный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</si>
</sst>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scheme val="minor"/>
    </font>
    <font>
      <i/>
      <sz val="12"/>
      <name val="Times New Roman CYR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Fill="1"/>
    <xf numFmtId="0" fontId="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2" fontId="9" fillId="2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/>
    <xf numFmtId="0" fontId="8" fillId="0" borderId="5" xfId="0" applyFont="1" applyBorder="1" applyAlignment="1">
      <alignment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1" fillId="0" borderId="0" xfId="0" applyFont="1"/>
    <xf numFmtId="164" fontId="11" fillId="0" borderId="0" xfId="0" applyNumberFormat="1" applyFont="1"/>
    <xf numFmtId="0" fontId="12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Border="1"/>
    <xf numFmtId="165" fontId="8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3" xfId="0" applyFont="1" applyBorder="1"/>
    <xf numFmtId="164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2" fontId="15" fillId="0" borderId="3" xfId="0" applyNumberFormat="1" applyFont="1" applyFill="1" applyBorder="1" applyAlignment="1" applyProtection="1">
      <alignment horizontal="center" vertical="center"/>
      <protection locked="0"/>
    </xf>
    <xf numFmtId="164" fontId="15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4"/>
  <sheetViews>
    <sheetView tabSelected="1" view="pageBreakPreview" zoomScale="110" zoomScaleNormal="110" zoomScaleSheetLayoutView="110" workbookViewId="0">
      <selection activeCell="H9" sqref="H9"/>
    </sheetView>
  </sheetViews>
  <sheetFormatPr defaultRowHeight="15" x14ac:dyDescent="0.25"/>
  <cols>
    <col min="1" max="1" width="25.5703125" customWidth="1"/>
    <col min="2" max="2" width="45.85546875" customWidth="1"/>
    <col min="3" max="3" width="20.140625" style="5" customWidth="1"/>
    <col min="4" max="4" width="21.7109375" style="5" customWidth="1"/>
    <col min="5" max="5" width="25.140625" style="5" customWidth="1"/>
    <col min="6" max="6" width="13" customWidth="1"/>
    <col min="7" max="7" width="9.7109375" bestFit="1" customWidth="1"/>
  </cols>
  <sheetData>
    <row r="2" spans="1:8" ht="61.5" customHeight="1" x14ac:dyDescent="0.25">
      <c r="A2" s="1"/>
      <c r="B2" s="63" t="s">
        <v>9</v>
      </c>
      <c r="C2" s="63"/>
      <c r="D2" s="63"/>
      <c r="E2" s="63"/>
    </row>
    <row r="3" spans="1:8" x14ac:dyDescent="0.25">
      <c r="A3" s="6"/>
      <c r="B3" s="2"/>
      <c r="C3" s="3"/>
      <c r="D3" s="3"/>
      <c r="E3" s="4"/>
    </row>
    <row r="4" spans="1:8" ht="19.5" thickBot="1" x14ac:dyDescent="0.35">
      <c r="A4" s="6"/>
      <c r="B4" s="64" t="s">
        <v>89</v>
      </c>
      <c r="C4" s="64"/>
      <c r="D4" s="64"/>
      <c r="E4" s="64"/>
    </row>
    <row r="5" spans="1:8" ht="15.75" thickBot="1" x14ac:dyDescent="0.3">
      <c r="A5" s="65" t="s">
        <v>0</v>
      </c>
      <c r="B5" s="66"/>
      <c r="C5" s="66"/>
      <c r="D5" s="67"/>
      <c r="E5" s="17" t="s">
        <v>66</v>
      </c>
    </row>
    <row r="6" spans="1:8" ht="69.75" customHeight="1" thickBot="1" x14ac:dyDescent="0.3">
      <c r="A6" s="7" t="s">
        <v>1</v>
      </c>
      <c r="B6" s="8" t="s">
        <v>2</v>
      </c>
      <c r="C6" s="9" t="s">
        <v>65</v>
      </c>
      <c r="D6" s="9" t="s">
        <v>3</v>
      </c>
      <c r="E6" s="10" t="s">
        <v>8</v>
      </c>
    </row>
    <row r="7" spans="1:8" ht="16.5" thickBot="1" x14ac:dyDescent="0.3">
      <c r="A7" s="11"/>
      <c r="B7" s="12" t="s">
        <v>4</v>
      </c>
      <c r="C7" s="58">
        <f>C11+C15+C35+C39+C55+C79+C115+C139+C155+C167+C183+C187+C191+C203+C207+C211+C215+C219</f>
        <v>1330848720.3699999</v>
      </c>
      <c r="D7" s="58">
        <f>D8+D9+D10</f>
        <v>553579312.95000005</v>
      </c>
      <c r="E7" s="59">
        <f t="shared" ref="E7:E15" si="0">D7/C7*100</f>
        <v>41.595960868947977</v>
      </c>
    </row>
    <row r="8" spans="1:8" ht="16.5" thickBot="1" x14ac:dyDescent="0.3">
      <c r="A8" s="11"/>
      <c r="B8" s="12" t="s">
        <v>5</v>
      </c>
      <c r="C8" s="58">
        <f>C12+C80+C116+C140+C156+C188</f>
        <v>95724819.589999989</v>
      </c>
      <c r="D8" s="58">
        <f>D12+D16+D36++D40+D44+D56+D80+D116+D140+D156+D168+D184+D188+D204</f>
        <v>5827954.3300000001</v>
      </c>
      <c r="E8" s="59">
        <f t="shared" si="0"/>
        <v>6.0882374654366282</v>
      </c>
    </row>
    <row r="9" spans="1:8" ht="16.5" thickBot="1" x14ac:dyDescent="0.3">
      <c r="A9" s="11"/>
      <c r="B9" s="12" t="s">
        <v>67</v>
      </c>
      <c r="C9" s="58">
        <f>C13+C57+C81+C117+C141+C157+C189+C205</f>
        <v>463554658.40999997</v>
      </c>
      <c r="D9" s="58">
        <f>D13+D17+D37+D41+D57+D81+D117+D141+D157+D169+D185+D189+D205+D209</f>
        <v>221929184.34999999</v>
      </c>
      <c r="E9" s="59">
        <f t="shared" si="0"/>
        <v>47.87551593402614</v>
      </c>
    </row>
    <row r="10" spans="1:8" ht="16.5" thickBot="1" x14ac:dyDescent="0.3">
      <c r="A10" s="11"/>
      <c r="B10" s="12" t="s">
        <v>69</v>
      </c>
      <c r="C10" s="58">
        <f>C14+C18+C38+C58+C82+C118+C142+C158+C170+C186+C190+C206+C42+C210</f>
        <v>771569242.37000012</v>
      </c>
      <c r="D10" s="58">
        <f>D14+D18+D38+D42+D58+D82+D118+D142+D158+D170+D186+D190+D206</f>
        <v>325822174.26999998</v>
      </c>
      <c r="E10" s="59">
        <f t="shared" si="0"/>
        <v>42.228507355889967</v>
      </c>
      <c r="F10" s="5"/>
      <c r="G10" s="5"/>
      <c r="H10" s="5"/>
    </row>
    <row r="11" spans="1:8" ht="48" thickBot="1" x14ac:dyDescent="0.3">
      <c r="A11" s="7" t="s">
        <v>71</v>
      </c>
      <c r="B11" s="19" t="s">
        <v>11</v>
      </c>
      <c r="C11" s="20">
        <f>C12+C13+C14</f>
        <v>79853335.359999999</v>
      </c>
      <c r="D11" s="20">
        <f>D12+D13+D14</f>
        <v>34004060.810000002</v>
      </c>
      <c r="E11" s="21">
        <f t="shared" si="0"/>
        <v>42.583144031117406</v>
      </c>
    </row>
    <row r="12" spans="1:8" ht="16.5" thickBot="1" x14ac:dyDescent="0.3">
      <c r="A12" s="40"/>
      <c r="B12" s="45" t="s">
        <v>5</v>
      </c>
      <c r="C12" s="18">
        <v>2068800</v>
      </c>
      <c r="D12" s="68">
        <v>1016100</v>
      </c>
      <c r="E12" s="16">
        <f t="shared" si="0"/>
        <v>49.115429234338748</v>
      </c>
    </row>
    <row r="13" spans="1:8" ht="16.5" thickBot="1" x14ac:dyDescent="0.3">
      <c r="A13" s="40"/>
      <c r="B13" s="45" t="s">
        <v>67</v>
      </c>
      <c r="C13" s="18">
        <v>1456300</v>
      </c>
      <c r="D13" s="18">
        <v>432886.02</v>
      </c>
      <c r="E13" s="16">
        <f t="shared" si="0"/>
        <v>29.725058023758844</v>
      </c>
    </row>
    <row r="14" spans="1:8" ht="16.5" thickBot="1" x14ac:dyDescent="0.3">
      <c r="A14" s="40"/>
      <c r="B14" s="45" t="s">
        <v>69</v>
      </c>
      <c r="C14" s="18">
        <v>76328235.359999999</v>
      </c>
      <c r="D14" s="18">
        <v>32555074.789999999</v>
      </c>
      <c r="E14" s="16">
        <f t="shared" si="0"/>
        <v>42.651418097712984</v>
      </c>
    </row>
    <row r="15" spans="1:8" ht="48" thickBot="1" x14ac:dyDescent="0.3">
      <c r="A15" s="7" t="s">
        <v>74</v>
      </c>
      <c r="B15" s="22" t="s">
        <v>10</v>
      </c>
      <c r="C15" s="20">
        <f>C19+C23+C27+C31</f>
        <v>4492067.6399999997</v>
      </c>
      <c r="D15" s="20">
        <f>D19+D23+D27+D31</f>
        <v>1271035</v>
      </c>
      <c r="E15" s="21">
        <f t="shared" si="0"/>
        <v>28.295099314221371</v>
      </c>
    </row>
    <row r="16" spans="1:8" ht="16.5" thickBot="1" x14ac:dyDescent="0.3">
      <c r="A16" s="7"/>
      <c r="B16" s="50" t="s">
        <v>5</v>
      </c>
      <c r="C16" s="18">
        <v>0</v>
      </c>
      <c r="D16" s="68">
        <v>0</v>
      </c>
      <c r="E16" s="16">
        <v>0</v>
      </c>
    </row>
    <row r="17" spans="1:5" ht="16.5" thickBot="1" x14ac:dyDescent="0.3">
      <c r="A17" s="41"/>
      <c r="B17" s="45" t="s">
        <v>67</v>
      </c>
      <c r="C17" s="18">
        <v>0</v>
      </c>
      <c r="D17" s="18">
        <v>0</v>
      </c>
      <c r="E17" s="16">
        <v>0</v>
      </c>
    </row>
    <row r="18" spans="1:5" ht="16.5" thickBot="1" x14ac:dyDescent="0.3">
      <c r="A18" s="42"/>
      <c r="B18" s="45" t="s">
        <v>69</v>
      </c>
      <c r="C18" s="18">
        <v>4492067.6399999997</v>
      </c>
      <c r="D18" s="18">
        <v>1271035</v>
      </c>
      <c r="E18" s="16">
        <f>D18/C18*100</f>
        <v>28.295099314221371</v>
      </c>
    </row>
    <row r="19" spans="1:5" ht="79.5" thickBot="1" x14ac:dyDescent="0.3">
      <c r="A19" s="41"/>
      <c r="B19" s="25" t="s">
        <v>32</v>
      </c>
      <c r="C19" s="16">
        <v>0</v>
      </c>
      <c r="D19" s="16">
        <v>0</v>
      </c>
      <c r="E19" s="16">
        <v>0</v>
      </c>
    </row>
    <row r="20" spans="1:5" ht="16.5" thickBot="1" x14ac:dyDescent="0.3">
      <c r="A20" s="42"/>
      <c r="B20" s="47" t="s">
        <v>5</v>
      </c>
      <c r="C20" s="16"/>
      <c r="D20" s="16"/>
      <c r="E20" s="16"/>
    </row>
    <row r="21" spans="1:5" ht="16.5" thickBot="1" x14ac:dyDescent="0.3">
      <c r="A21" s="42"/>
      <c r="B21" s="46" t="s">
        <v>67</v>
      </c>
      <c r="C21" s="16"/>
      <c r="D21" s="16"/>
      <c r="E21" s="16"/>
    </row>
    <row r="22" spans="1:5" ht="16.5" thickBot="1" x14ac:dyDescent="0.3">
      <c r="A22" s="42"/>
      <c r="B22" s="47" t="s">
        <v>68</v>
      </c>
      <c r="C22" s="16"/>
      <c r="D22" s="16"/>
      <c r="E22" s="16"/>
    </row>
    <row r="23" spans="1:5" ht="95.25" thickBot="1" x14ac:dyDescent="0.3">
      <c r="A23" s="41"/>
      <c r="B23" s="25" t="s">
        <v>33</v>
      </c>
      <c r="C23" s="18">
        <f>C24+C25+C26</f>
        <v>4452167.6399999997</v>
      </c>
      <c r="D23" s="18">
        <f>D24+D25+D26</f>
        <v>1256771</v>
      </c>
      <c r="E23" s="16">
        <f>D23/C23*100</f>
        <v>28.228294656038607</v>
      </c>
    </row>
    <row r="24" spans="1:5" ht="16.5" thickBot="1" x14ac:dyDescent="0.3">
      <c r="A24" s="42"/>
      <c r="B24" s="46" t="s">
        <v>5</v>
      </c>
      <c r="C24" s="18">
        <v>0</v>
      </c>
      <c r="D24" s="18">
        <v>0</v>
      </c>
      <c r="E24" s="16">
        <v>0</v>
      </c>
    </row>
    <row r="25" spans="1:5" ht="16.5" thickBot="1" x14ac:dyDescent="0.3">
      <c r="A25" s="42"/>
      <c r="B25" s="46" t="s">
        <v>67</v>
      </c>
      <c r="C25" s="18">
        <v>0</v>
      </c>
      <c r="D25" s="18">
        <v>0</v>
      </c>
      <c r="E25" s="16">
        <v>0</v>
      </c>
    </row>
    <row r="26" spans="1:5" ht="16.5" thickBot="1" x14ac:dyDescent="0.3">
      <c r="A26" s="42"/>
      <c r="B26" s="45" t="s">
        <v>68</v>
      </c>
      <c r="C26" s="18">
        <v>4452167.6399999997</v>
      </c>
      <c r="D26" s="18">
        <v>1256771</v>
      </c>
      <c r="E26" s="16">
        <f>D26/C26*100</f>
        <v>28.228294656038607</v>
      </c>
    </row>
    <row r="27" spans="1:5" ht="79.5" thickBot="1" x14ac:dyDescent="0.3">
      <c r="A27" s="42"/>
      <c r="B27" s="26" t="s">
        <v>34</v>
      </c>
      <c r="C27" s="18">
        <f>C28+C29+C30</f>
        <v>12800</v>
      </c>
      <c r="D27" s="18">
        <f>D28+D29+D30</f>
        <v>3539</v>
      </c>
      <c r="E27" s="16">
        <f>D27/C27*100</f>
        <v>27.6484375</v>
      </c>
    </row>
    <row r="28" spans="1:5" ht="16.5" thickBot="1" x14ac:dyDescent="0.3">
      <c r="A28" s="42"/>
      <c r="B28" s="49" t="s">
        <v>5</v>
      </c>
      <c r="C28" s="18">
        <v>0</v>
      </c>
      <c r="D28" s="18">
        <v>0</v>
      </c>
      <c r="E28" s="16">
        <v>0</v>
      </c>
    </row>
    <row r="29" spans="1:5" ht="16.5" thickBot="1" x14ac:dyDescent="0.3">
      <c r="A29" s="42"/>
      <c r="B29" s="49" t="s">
        <v>67</v>
      </c>
      <c r="C29" s="18">
        <v>0</v>
      </c>
      <c r="D29" s="18">
        <v>0</v>
      </c>
      <c r="E29" s="16">
        <v>0</v>
      </c>
    </row>
    <row r="30" spans="1:5" ht="16.5" thickBot="1" x14ac:dyDescent="0.3">
      <c r="A30" s="42"/>
      <c r="B30" s="49" t="s">
        <v>68</v>
      </c>
      <c r="C30" s="18">
        <v>12800</v>
      </c>
      <c r="D30" s="18">
        <v>3539</v>
      </c>
      <c r="E30" s="16">
        <f>D30/C30*100</f>
        <v>27.6484375</v>
      </c>
    </row>
    <row r="31" spans="1:5" ht="63.75" thickBot="1" x14ac:dyDescent="0.3">
      <c r="A31" s="42"/>
      <c r="B31" s="27" t="s">
        <v>35</v>
      </c>
      <c r="C31" s="16">
        <f>C32+C33+C34</f>
        <v>27100</v>
      </c>
      <c r="D31" s="16">
        <f>D32+D33+D34</f>
        <v>10725</v>
      </c>
      <c r="E31" s="16">
        <f>D31/C31*100</f>
        <v>39.575645756457568</v>
      </c>
    </row>
    <row r="32" spans="1:5" ht="16.5" thickBot="1" x14ac:dyDescent="0.3">
      <c r="A32" s="42"/>
      <c r="B32" s="46" t="s">
        <v>5</v>
      </c>
      <c r="C32" s="16">
        <v>0</v>
      </c>
      <c r="D32" s="16">
        <v>0</v>
      </c>
      <c r="E32" s="16">
        <v>0</v>
      </c>
    </row>
    <row r="33" spans="1:5" ht="16.5" thickBot="1" x14ac:dyDescent="0.3">
      <c r="A33" s="42"/>
      <c r="B33" s="46" t="s">
        <v>67</v>
      </c>
      <c r="C33" s="16">
        <v>0</v>
      </c>
      <c r="D33" s="16">
        <v>0</v>
      </c>
      <c r="E33" s="16">
        <v>0</v>
      </c>
    </row>
    <row r="34" spans="1:5" ht="16.5" thickBot="1" x14ac:dyDescent="0.3">
      <c r="A34" s="42"/>
      <c r="B34" s="48" t="s">
        <v>68</v>
      </c>
      <c r="C34" s="16">
        <v>27100</v>
      </c>
      <c r="D34" s="16">
        <v>10725</v>
      </c>
      <c r="E34" s="16">
        <f>D34/C34*100</f>
        <v>39.575645756457568</v>
      </c>
    </row>
    <row r="35" spans="1:5" ht="79.5" thickBot="1" x14ac:dyDescent="0.3">
      <c r="A35" s="42" t="s">
        <v>73</v>
      </c>
      <c r="B35" s="19" t="s">
        <v>14</v>
      </c>
      <c r="C35" s="20">
        <f>C36+C37+C38</f>
        <v>8938700</v>
      </c>
      <c r="D35" s="20">
        <f>D36+D37+D38</f>
        <v>2723621.14</v>
      </c>
      <c r="E35" s="21">
        <f>D35/C35*100</f>
        <v>30.469991609518164</v>
      </c>
    </row>
    <row r="36" spans="1:5" ht="16.5" thickBot="1" x14ac:dyDescent="0.3">
      <c r="A36" s="28"/>
      <c r="B36" s="45" t="s">
        <v>5</v>
      </c>
      <c r="C36" s="18">
        <v>0</v>
      </c>
      <c r="D36" s="68">
        <v>0</v>
      </c>
      <c r="E36" s="16">
        <v>0</v>
      </c>
    </row>
    <row r="37" spans="1:5" ht="16.5" thickBot="1" x14ac:dyDescent="0.3">
      <c r="A37" s="28"/>
      <c r="B37" s="45" t="s">
        <v>67</v>
      </c>
      <c r="C37" s="18">
        <v>0</v>
      </c>
      <c r="D37" s="18">
        <v>0</v>
      </c>
      <c r="E37" s="16">
        <v>0</v>
      </c>
    </row>
    <row r="38" spans="1:5" ht="16.5" thickBot="1" x14ac:dyDescent="0.3">
      <c r="A38" s="13"/>
      <c r="B38" s="45" t="s">
        <v>69</v>
      </c>
      <c r="C38" s="18">
        <v>8938700</v>
      </c>
      <c r="D38" s="18">
        <v>2723621.14</v>
      </c>
      <c r="E38" s="16">
        <f>D38/C38*100</f>
        <v>30.469991609518164</v>
      </c>
    </row>
    <row r="39" spans="1:5" ht="78" customHeight="1" thickBot="1" x14ac:dyDescent="0.3">
      <c r="A39" s="32" t="s">
        <v>72</v>
      </c>
      <c r="B39" s="19" t="s">
        <v>15</v>
      </c>
      <c r="C39" s="20">
        <f>C43+C47+C51</f>
        <v>20609900</v>
      </c>
      <c r="D39" s="20">
        <f>D40+D41+D42</f>
        <v>8059763.2199999997</v>
      </c>
      <c r="E39" s="21">
        <f>D39/C39*100</f>
        <v>39.106270384620984</v>
      </c>
    </row>
    <row r="40" spans="1:5" ht="16.5" thickBot="1" x14ac:dyDescent="0.3">
      <c r="A40" s="13"/>
      <c r="B40" s="45" t="s">
        <v>5</v>
      </c>
      <c r="C40" s="18">
        <v>0</v>
      </c>
      <c r="D40" s="68">
        <v>0</v>
      </c>
      <c r="E40" s="16">
        <v>0</v>
      </c>
    </row>
    <row r="41" spans="1:5" ht="16.5" thickBot="1" x14ac:dyDescent="0.3">
      <c r="A41" s="13"/>
      <c r="B41" s="45" t="s">
        <v>67</v>
      </c>
      <c r="C41" s="18">
        <v>0</v>
      </c>
      <c r="D41" s="18">
        <v>0</v>
      </c>
      <c r="E41" s="16">
        <v>0</v>
      </c>
    </row>
    <row r="42" spans="1:5" ht="16.5" thickBot="1" x14ac:dyDescent="0.3">
      <c r="A42" s="13"/>
      <c r="B42" s="45" t="s">
        <v>69</v>
      </c>
      <c r="C42" s="18">
        <v>20609900</v>
      </c>
      <c r="D42" s="18">
        <v>8059763.2199999997</v>
      </c>
      <c r="E42" s="16">
        <f>D42/C42*100</f>
        <v>39.106270384620984</v>
      </c>
    </row>
    <row r="43" spans="1:5" ht="48" thickBot="1" x14ac:dyDescent="0.3">
      <c r="A43" s="28"/>
      <c r="B43" s="29" t="s">
        <v>36</v>
      </c>
      <c r="C43" s="18">
        <f>C44+C45+C46</f>
        <v>18408600</v>
      </c>
      <c r="D43" s="18">
        <f>D44+D45+D46</f>
        <v>7763297.8799999999</v>
      </c>
      <c r="E43" s="16">
        <f>D43/C43*100</f>
        <v>42.172125419640821</v>
      </c>
    </row>
    <row r="44" spans="1:5" ht="16.5" thickBot="1" x14ac:dyDescent="0.3">
      <c r="A44" s="28"/>
      <c r="B44" s="45" t="s">
        <v>5</v>
      </c>
      <c r="C44" s="18">
        <v>0</v>
      </c>
      <c r="D44" s="68">
        <v>0</v>
      </c>
      <c r="E44" s="16">
        <v>0</v>
      </c>
    </row>
    <row r="45" spans="1:5" ht="16.5" thickBot="1" x14ac:dyDescent="0.3">
      <c r="A45" s="28"/>
      <c r="B45" s="45" t="s">
        <v>67</v>
      </c>
      <c r="C45" s="18">
        <v>0</v>
      </c>
      <c r="D45" s="18">
        <v>0</v>
      </c>
      <c r="E45" s="16">
        <v>0</v>
      </c>
    </row>
    <row r="46" spans="1:5" ht="16.5" thickBot="1" x14ac:dyDescent="0.3">
      <c r="A46" s="13"/>
      <c r="B46" s="45" t="s">
        <v>7</v>
      </c>
      <c r="C46" s="18">
        <v>18408600</v>
      </c>
      <c r="D46" s="18">
        <v>7763297.8799999999</v>
      </c>
      <c r="E46" s="16">
        <f>D46/C46*100</f>
        <v>42.172125419640821</v>
      </c>
    </row>
    <row r="47" spans="1:5" ht="48" thickBot="1" x14ac:dyDescent="0.3">
      <c r="A47" s="30"/>
      <c r="B47" s="31" t="s">
        <v>37</v>
      </c>
      <c r="C47" s="16">
        <v>0</v>
      </c>
      <c r="D47" s="16">
        <v>0</v>
      </c>
      <c r="E47" s="16">
        <v>0</v>
      </c>
    </row>
    <row r="48" spans="1:5" ht="16.5" thickBot="1" x14ac:dyDescent="0.3">
      <c r="A48" s="28"/>
      <c r="B48" s="45" t="s">
        <v>5</v>
      </c>
      <c r="C48" s="16"/>
      <c r="D48" s="16"/>
      <c r="E48" s="16"/>
    </row>
    <row r="49" spans="1:5" ht="16.5" thickBot="1" x14ac:dyDescent="0.3">
      <c r="A49" s="28"/>
      <c r="B49" s="45" t="s">
        <v>6</v>
      </c>
      <c r="C49" s="16"/>
      <c r="D49" s="16"/>
      <c r="E49" s="16"/>
    </row>
    <row r="50" spans="1:5" ht="16.5" thickBot="1" x14ac:dyDescent="0.3">
      <c r="A50" s="32"/>
      <c r="B50" s="45" t="s">
        <v>7</v>
      </c>
      <c r="C50" s="16"/>
      <c r="D50" s="16"/>
      <c r="E50" s="16"/>
    </row>
    <row r="51" spans="1:5" ht="63.75" thickBot="1" x14ac:dyDescent="0.3">
      <c r="A51" s="28"/>
      <c r="B51" s="29" t="s">
        <v>38</v>
      </c>
      <c r="C51" s="18">
        <f>C52+C53+C54</f>
        <v>2201300</v>
      </c>
      <c r="D51" s="18">
        <f>D52+D53+D54</f>
        <v>1259898.1200000001</v>
      </c>
      <c r="E51" s="16">
        <f>D51/C51*100</f>
        <v>57.234276109571624</v>
      </c>
    </row>
    <row r="52" spans="1:5" ht="16.5" thickBot="1" x14ac:dyDescent="0.3">
      <c r="A52" s="28"/>
      <c r="B52" s="45" t="s">
        <v>5</v>
      </c>
      <c r="C52" s="18">
        <v>0</v>
      </c>
      <c r="D52" s="18">
        <v>0</v>
      </c>
      <c r="E52" s="16">
        <v>0</v>
      </c>
    </row>
    <row r="53" spans="1:5" ht="16.5" thickBot="1" x14ac:dyDescent="0.3">
      <c r="A53" s="28"/>
      <c r="B53" s="45" t="s">
        <v>6</v>
      </c>
      <c r="C53" s="18">
        <v>0</v>
      </c>
      <c r="D53" s="18">
        <v>0</v>
      </c>
      <c r="E53" s="16">
        <v>0</v>
      </c>
    </row>
    <row r="54" spans="1:5" ht="16.5" thickBot="1" x14ac:dyDescent="0.3">
      <c r="A54" s="28"/>
      <c r="B54" s="45" t="s">
        <v>7</v>
      </c>
      <c r="C54" s="18">
        <v>2201300</v>
      </c>
      <c r="D54" s="18">
        <v>1259898.1200000001</v>
      </c>
      <c r="E54" s="16">
        <f>D54/C54*100</f>
        <v>57.234276109571624</v>
      </c>
    </row>
    <row r="55" spans="1:5" ht="48" thickBot="1" x14ac:dyDescent="0.3">
      <c r="A55" s="42" t="s">
        <v>75</v>
      </c>
      <c r="B55" s="22" t="s">
        <v>16</v>
      </c>
      <c r="C55" s="20">
        <v>15870895</v>
      </c>
      <c r="D55" s="20">
        <v>6678629.2000000002</v>
      </c>
      <c r="E55" s="21">
        <f>D55/C55*100</f>
        <v>42.080986611026034</v>
      </c>
    </row>
    <row r="56" spans="1:5" ht="16.5" thickBot="1" x14ac:dyDescent="0.3">
      <c r="A56" s="28"/>
      <c r="B56" s="45" t="s">
        <v>5</v>
      </c>
      <c r="C56" s="18">
        <v>0</v>
      </c>
      <c r="D56" s="68">
        <v>0</v>
      </c>
      <c r="E56" s="16">
        <v>0</v>
      </c>
    </row>
    <row r="57" spans="1:5" ht="16.5" thickBot="1" x14ac:dyDescent="0.3">
      <c r="A57" s="28"/>
      <c r="B57" s="45" t="s">
        <v>67</v>
      </c>
      <c r="C57" s="18">
        <f>C61+C65+C69+C73</f>
        <v>248000</v>
      </c>
      <c r="D57" s="18">
        <v>8400</v>
      </c>
      <c r="E57" s="16">
        <f>D57/C57*100</f>
        <v>3.3870967741935489</v>
      </c>
    </row>
    <row r="58" spans="1:5" ht="16.5" thickBot="1" x14ac:dyDescent="0.3">
      <c r="A58" s="7"/>
      <c r="B58" s="45" t="s">
        <v>69</v>
      </c>
      <c r="C58" s="18">
        <f>C62+C66+C70+C74+C78</f>
        <v>15622895</v>
      </c>
      <c r="D58" s="18">
        <v>6670229.2000000002</v>
      </c>
      <c r="E58" s="16">
        <f>D58/C58*100</f>
        <v>42.695218779874025</v>
      </c>
    </row>
    <row r="59" spans="1:5" ht="48" thickBot="1" x14ac:dyDescent="0.3">
      <c r="A59" s="7"/>
      <c r="B59" s="25" t="s">
        <v>39</v>
      </c>
      <c r="C59" s="16">
        <f>C60+C61+C62</f>
        <v>80000</v>
      </c>
      <c r="D59" s="16">
        <v>0</v>
      </c>
      <c r="E59" s="16">
        <v>0</v>
      </c>
    </row>
    <row r="60" spans="1:5" ht="16.5" thickBot="1" x14ac:dyDescent="0.3">
      <c r="A60" s="7"/>
      <c r="B60" s="46" t="s">
        <v>5</v>
      </c>
      <c r="C60" s="16">
        <v>0</v>
      </c>
      <c r="D60" s="16">
        <v>0</v>
      </c>
      <c r="E60" s="16">
        <v>0</v>
      </c>
    </row>
    <row r="61" spans="1:5" ht="16.5" thickBot="1" x14ac:dyDescent="0.3">
      <c r="A61" s="7"/>
      <c r="B61" s="46" t="s">
        <v>6</v>
      </c>
      <c r="C61" s="16">
        <v>0</v>
      </c>
      <c r="D61" s="16">
        <v>0</v>
      </c>
      <c r="E61" s="16">
        <v>0</v>
      </c>
    </row>
    <row r="62" spans="1:5" ht="16.5" thickBot="1" x14ac:dyDescent="0.3">
      <c r="A62" s="7"/>
      <c r="B62" s="46" t="s">
        <v>12</v>
      </c>
      <c r="C62" s="16">
        <v>80000</v>
      </c>
      <c r="D62" s="16">
        <v>0</v>
      </c>
      <c r="E62" s="16">
        <v>0</v>
      </c>
    </row>
    <row r="63" spans="1:5" ht="32.25" thickBot="1" x14ac:dyDescent="0.3">
      <c r="A63" s="7"/>
      <c r="B63" s="25" t="s">
        <v>40</v>
      </c>
      <c r="C63" s="16">
        <f>C64+C65+C66</f>
        <v>407000</v>
      </c>
      <c r="D63" s="16">
        <f>D64+D65+D66</f>
        <v>37800</v>
      </c>
      <c r="E63" s="16">
        <f>D63/C63*100</f>
        <v>9.2874692874692872</v>
      </c>
    </row>
    <row r="64" spans="1:5" ht="16.5" thickBot="1" x14ac:dyDescent="0.3">
      <c r="A64" s="7"/>
      <c r="B64" s="47" t="s">
        <v>13</v>
      </c>
      <c r="C64" s="16">
        <v>0</v>
      </c>
      <c r="D64" s="16">
        <v>0</v>
      </c>
      <c r="E64" s="16">
        <v>0</v>
      </c>
    </row>
    <row r="65" spans="1:5" ht="16.5" thickBot="1" x14ac:dyDescent="0.3">
      <c r="A65" s="7"/>
      <c r="B65" s="46" t="s">
        <v>67</v>
      </c>
      <c r="C65" s="16">
        <v>0</v>
      </c>
      <c r="D65" s="16">
        <v>0</v>
      </c>
      <c r="E65" s="16">
        <v>0</v>
      </c>
    </row>
    <row r="66" spans="1:5" ht="16.5" thickBot="1" x14ac:dyDescent="0.3">
      <c r="A66" s="7"/>
      <c r="B66" s="46" t="s">
        <v>68</v>
      </c>
      <c r="C66" s="16">
        <v>407000</v>
      </c>
      <c r="D66" s="16">
        <v>37800</v>
      </c>
      <c r="E66" s="16">
        <v>0</v>
      </c>
    </row>
    <row r="67" spans="1:5" ht="48" thickBot="1" x14ac:dyDescent="0.3">
      <c r="A67" s="7"/>
      <c r="B67" s="27" t="s">
        <v>41</v>
      </c>
      <c r="C67" s="18">
        <f>C68+C69+C70</f>
        <v>351825</v>
      </c>
      <c r="D67" s="18">
        <f>D68+D69+D70</f>
        <v>8400</v>
      </c>
      <c r="E67" s="16">
        <f>D67/C67*100</f>
        <v>2.3875506288637816</v>
      </c>
    </row>
    <row r="68" spans="1:5" ht="16.5" thickBot="1" x14ac:dyDescent="0.3">
      <c r="A68" s="7"/>
      <c r="B68" s="46" t="s">
        <v>5</v>
      </c>
      <c r="C68" s="18">
        <v>0</v>
      </c>
      <c r="D68" s="18">
        <v>0</v>
      </c>
      <c r="E68" s="16">
        <v>0</v>
      </c>
    </row>
    <row r="69" spans="1:5" ht="16.5" thickBot="1" x14ac:dyDescent="0.3">
      <c r="A69" s="7"/>
      <c r="B69" s="46" t="s">
        <v>67</v>
      </c>
      <c r="C69" s="18">
        <v>248000</v>
      </c>
      <c r="D69" s="18">
        <v>8400</v>
      </c>
      <c r="E69" s="16">
        <f>D69/C69*100</f>
        <v>3.3870967741935489</v>
      </c>
    </row>
    <row r="70" spans="1:5" ht="16.5" thickBot="1" x14ac:dyDescent="0.3">
      <c r="A70" s="7"/>
      <c r="B70" s="46" t="s">
        <v>68</v>
      </c>
      <c r="C70" s="18">
        <v>103825</v>
      </c>
      <c r="D70" s="18">
        <v>0</v>
      </c>
      <c r="E70" s="16">
        <f>D70/C70*100</f>
        <v>0</v>
      </c>
    </row>
    <row r="71" spans="1:5" ht="63.75" thickBot="1" x14ac:dyDescent="0.3">
      <c r="A71" s="7"/>
      <c r="B71" s="25" t="s">
        <v>42</v>
      </c>
      <c r="C71" s="18">
        <f>C72+C73+C74</f>
        <v>6500000</v>
      </c>
      <c r="D71" s="18">
        <f>D72+D73+D74</f>
        <v>2466739.2000000002</v>
      </c>
      <c r="E71" s="16">
        <f>D71/C71*100</f>
        <v>37.949833846153844</v>
      </c>
    </row>
    <row r="72" spans="1:5" ht="16.5" thickBot="1" x14ac:dyDescent="0.3">
      <c r="A72" s="7"/>
      <c r="B72" s="45" t="s">
        <v>5</v>
      </c>
      <c r="C72" s="18">
        <v>0</v>
      </c>
      <c r="D72" s="18">
        <v>0</v>
      </c>
      <c r="E72" s="16">
        <v>0</v>
      </c>
    </row>
    <row r="73" spans="1:5" ht="16.5" thickBot="1" x14ac:dyDescent="0.3">
      <c r="A73" s="7"/>
      <c r="B73" s="45" t="s">
        <v>67</v>
      </c>
      <c r="C73" s="18">
        <v>0</v>
      </c>
      <c r="D73" s="18">
        <v>0</v>
      </c>
      <c r="E73" s="16">
        <v>0</v>
      </c>
    </row>
    <row r="74" spans="1:5" ht="16.5" thickBot="1" x14ac:dyDescent="0.3">
      <c r="A74" s="7"/>
      <c r="B74" s="45" t="s">
        <v>68</v>
      </c>
      <c r="C74" s="18">
        <v>6500000</v>
      </c>
      <c r="D74" s="18">
        <v>2466739.2000000002</v>
      </c>
      <c r="E74" s="16">
        <f>D74/C74*100</f>
        <v>37.949833846153844</v>
      </c>
    </row>
    <row r="75" spans="1:5" ht="111" thickBot="1" x14ac:dyDescent="0.3">
      <c r="A75" s="7"/>
      <c r="B75" s="27" t="s">
        <v>43</v>
      </c>
      <c r="C75" s="16">
        <f>C76+C77+C78</f>
        <v>8532070</v>
      </c>
      <c r="D75" s="16">
        <f>D76+D77+D78</f>
        <v>4165690</v>
      </c>
      <c r="E75" s="16">
        <f>D75/C75*100</f>
        <v>48.823907914492025</v>
      </c>
    </row>
    <row r="76" spans="1:5" ht="16.5" thickBot="1" x14ac:dyDescent="0.3">
      <c r="A76" s="7"/>
      <c r="B76" s="45" t="s">
        <v>5</v>
      </c>
      <c r="C76" s="16">
        <v>0</v>
      </c>
      <c r="D76" s="16">
        <v>0</v>
      </c>
      <c r="E76" s="16">
        <v>0</v>
      </c>
    </row>
    <row r="77" spans="1:5" ht="16.5" thickBot="1" x14ac:dyDescent="0.3">
      <c r="A77" s="7"/>
      <c r="B77" s="45" t="s">
        <v>67</v>
      </c>
      <c r="C77" s="16">
        <v>0</v>
      </c>
      <c r="D77" s="16">
        <v>0</v>
      </c>
      <c r="E77" s="16">
        <v>0</v>
      </c>
    </row>
    <row r="78" spans="1:5" ht="16.5" thickBot="1" x14ac:dyDescent="0.3">
      <c r="A78" s="7"/>
      <c r="B78" s="45" t="s">
        <v>68</v>
      </c>
      <c r="C78" s="18">
        <v>8532070</v>
      </c>
      <c r="D78" s="16">
        <v>4165690</v>
      </c>
      <c r="E78" s="16">
        <f>D78/C78*100</f>
        <v>48.823907914492025</v>
      </c>
    </row>
    <row r="79" spans="1:5" ht="126.75" thickBot="1" x14ac:dyDescent="0.3">
      <c r="A79" s="7" t="s">
        <v>76</v>
      </c>
      <c r="B79" s="22" t="s">
        <v>17</v>
      </c>
      <c r="C79" s="20">
        <v>274149883.83999997</v>
      </c>
      <c r="D79" s="20">
        <v>43783863.140000001</v>
      </c>
      <c r="E79" s="21">
        <f>D79/C79*100</f>
        <v>15.970775740161628</v>
      </c>
    </row>
    <row r="80" spans="1:5" ht="16.5" thickBot="1" x14ac:dyDescent="0.3">
      <c r="A80" s="40"/>
      <c r="B80" s="45" t="s">
        <v>5</v>
      </c>
      <c r="C80" s="18">
        <f>C84+C88+C92+C96+C100+C104+C108+C112</f>
        <v>83326646.039999992</v>
      </c>
      <c r="D80" s="68">
        <v>0</v>
      </c>
      <c r="E80" s="16">
        <v>0</v>
      </c>
    </row>
    <row r="81" spans="1:5" ht="16.5" thickBot="1" x14ac:dyDescent="0.3">
      <c r="A81" s="40"/>
      <c r="B81" s="45" t="s">
        <v>67</v>
      </c>
      <c r="C81" s="18">
        <f>C85+C89+C93+C97+C101+C105+C109+C113</f>
        <v>87885776.959999993</v>
      </c>
      <c r="D81" s="18">
        <v>12547501.73</v>
      </c>
      <c r="E81" s="16">
        <f>D81/C81*100</f>
        <v>14.277056156323024</v>
      </c>
    </row>
    <row r="82" spans="1:5" ht="16.5" thickBot="1" x14ac:dyDescent="0.3">
      <c r="A82" s="32"/>
      <c r="B82" s="45" t="s">
        <v>69</v>
      </c>
      <c r="C82" s="18">
        <v>102937460.84</v>
      </c>
      <c r="D82" s="18">
        <v>31236361.41</v>
      </c>
      <c r="E82" s="16">
        <f>D82/C82*100</f>
        <v>30.344989234339071</v>
      </c>
    </row>
    <row r="83" spans="1:5" ht="48" thickBot="1" x14ac:dyDescent="0.3">
      <c r="A83" s="32"/>
      <c r="B83" s="27" t="s">
        <v>44</v>
      </c>
      <c r="C83" s="18">
        <f>C84+C85+C86</f>
        <v>42449202</v>
      </c>
      <c r="D83" s="18">
        <f>D84+D85+D86</f>
        <v>5407073.8899999997</v>
      </c>
      <c r="E83" s="16">
        <f>D83/C83*100</f>
        <v>12.737751560088221</v>
      </c>
    </row>
    <row r="84" spans="1:5" ht="16.5" thickBot="1" x14ac:dyDescent="0.3">
      <c r="A84" s="32"/>
      <c r="B84" s="45" t="s">
        <v>5</v>
      </c>
      <c r="C84" s="18">
        <v>4996650</v>
      </c>
      <c r="D84" s="18">
        <v>0</v>
      </c>
      <c r="E84" s="16">
        <v>0</v>
      </c>
    </row>
    <row r="85" spans="1:5" ht="16.5" thickBot="1" x14ac:dyDescent="0.3">
      <c r="A85" s="32"/>
      <c r="B85" s="45" t="s">
        <v>67</v>
      </c>
      <c r="C85" s="18">
        <v>36998550</v>
      </c>
      <c r="D85" s="18">
        <v>5188129.8899999997</v>
      </c>
      <c r="E85" s="16">
        <f>D85/C85*100</f>
        <v>14.022522206951352</v>
      </c>
    </row>
    <row r="86" spans="1:5" ht="16.5" thickBot="1" x14ac:dyDescent="0.3">
      <c r="A86" s="32"/>
      <c r="B86" s="45" t="s">
        <v>68</v>
      </c>
      <c r="C86" s="18">
        <v>454002</v>
      </c>
      <c r="D86" s="18">
        <v>218944</v>
      </c>
      <c r="E86" s="16">
        <f>D86/C86*100</f>
        <v>48.225338214369103</v>
      </c>
    </row>
    <row r="87" spans="1:5" ht="48" thickBot="1" x14ac:dyDescent="0.3">
      <c r="A87" s="32"/>
      <c r="B87" s="27" t="s">
        <v>45</v>
      </c>
      <c r="C87" s="18">
        <f>C88+C89+C90</f>
        <v>32972318.32</v>
      </c>
      <c r="D87" s="18">
        <f>D88+D89+D90</f>
        <v>7242099</v>
      </c>
      <c r="E87" s="16">
        <f>D87/C87*100</f>
        <v>21.964178950702305</v>
      </c>
    </row>
    <row r="88" spans="1:5" ht="16.5" thickBot="1" x14ac:dyDescent="0.3">
      <c r="A88" s="32"/>
      <c r="B88" s="45" t="s">
        <v>5</v>
      </c>
      <c r="C88" s="18">
        <v>0</v>
      </c>
      <c r="D88" s="18">
        <v>0</v>
      </c>
      <c r="E88" s="16">
        <v>0</v>
      </c>
    </row>
    <row r="89" spans="1:5" ht="16.5" thickBot="1" x14ac:dyDescent="0.3">
      <c r="A89" s="32"/>
      <c r="B89" s="45" t="s">
        <v>67</v>
      </c>
      <c r="C89" s="18">
        <v>32959023</v>
      </c>
      <c r="D89" s="18">
        <v>7239200</v>
      </c>
      <c r="E89" s="16">
        <f>D89/C89*100</f>
        <v>21.964243296896271</v>
      </c>
    </row>
    <row r="90" spans="1:5" ht="16.5" thickBot="1" x14ac:dyDescent="0.3">
      <c r="A90" s="32"/>
      <c r="B90" s="45" t="s">
        <v>68</v>
      </c>
      <c r="C90" s="18">
        <v>13295.32</v>
      </c>
      <c r="D90" s="18">
        <v>2899</v>
      </c>
      <c r="E90" s="16">
        <f>D90/C90*100</f>
        <v>21.804665100200673</v>
      </c>
    </row>
    <row r="91" spans="1:5" ht="61.5" customHeight="1" thickBot="1" x14ac:dyDescent="0.3">
      <c r="A91" s="33"/>
      <c r="B91" s="27" t="s">
        <v>46</v>
      </c>
      <c r="C91" s="18">
        <f>C92+C93+C94</f>
        <v>1224375</v>
      </c>
      <c r="D91" s="18">
        <f>D92+D93+D94</f>
        <v>73634.929999999993</v>
      </c>
      <c r="E91" s="44">
        <f>D91/C91*100</f>
        <v>6.014083103624297</v>
      </c>
    </row>
    <row r="92" spans="1:5" ht="15.75" customHeight="1" thickBot="1" x14ac:dyDescent="0.3">
      <c r="A92" s="33"/>
      <c r="B92" s="46" t="s">
        <v>5</v>
      </c>
      <c r="C92" s="18">
        <v>0</v>
      </c>
      <c r="D92" s="18">
        <v>0</v>
      </c>
      <c r="E92" s="16">
        <v>0</v>
      </c>
    </row>
    <row r="93" spans="1:5" ht="15.75" customHeight="1" thickBot="1" x14ac:dyDescent="0.3">
      <c r="A93" s="33"/>
      <c r="B93" s="46" t="s">
        <v>67</v>
      </c>
      <c r="C93" s="18">
        <v>0</v>
      </c>
      <c r="D93" s="18">
        <v>0</v>
      </c>
      <c r="E93" s="16">
        <v>0</v>
      </c>
    </row>
    <row r="94" spans="1:5" ht="21.75" customHeight="1" thickBot="1" x14ac:dyDescent="0.3">
      <c r="A94" s="33"/>
      <c r="B94" s="48" t="s">
        <v>68</v>
      </c>
      <c r="C94" s="18">
        <v>1224375</v>
      </c>
      <c r="D94" s="18">
        <v>73634.929999999993</v>
      </c>
      <c r="E94" s="44">
        <f>D94/C94*100</f>
        <v>6.014083103624297</v>
      </c>
    </row>
    <row r="95" spans="1:5" ht="36.75" customHeight="1" thickBot="1" x14ac:dyDescent="0.3">
      <c r="A95" s="33"/>
      <c r="B95" s="34" t="s">
        <v>47</v>
      </c>
      <c r="C95" s="18">
        <f>C96+C97+C98</f>
        <v>27110597</v>
      </c>
      <c r="D95" s="18">
        <f>D96+D97+D98</f>
        <v>11562986.48</v>
      </c>
      <c r="E95" s="16">
        <f>D95/C95*100</f>
        <v>42.651168766220827</v>
      </c>
    </row>
    <row r="96" spans="1:5" ht="21.75" customHeight="1" thickBot="1" x14ac:dyDescent="0.3">
      <c r="A96" s="33"/>
      <c r="B96" s="46" t="s">
        <v>5</v>
      </c>
      <c r="C96" s="18">
        <v>0</v>
      </c>
      <c r="D96" s="18">
        <v>0</v>
      </c>
      <c r="E96" s="16">
        <v>0</v>
      </c>
    </row>
    <row r="97" spans="1:5" ht="21.75" customHeight="1" thickBot="1" x14ac:dyDescent="0.3">
      <c r="A97" s="33"/>
      <c r="B97" s="62" t="s">
        <v>67</v>
      </c>
      <c r="C97" s="18">
        <v>300000</v>
      </c>
      <c r="D97" s="18">
        <v>0</v>
      </c>
      <c r="E97" s="16">
        <v>0</v>
      </c>
    </row>
    <row r="98" spans="1:5" ht="21.75" customHeight="1" thickBot="1" x14ac:dyDescent="0.3">
      <c r="A98" s="33"/>
      <c r="B98" s="46" t="s">
        <v>68</v>
      </c>
      <c r="C98" s="18">
        <v>26810597</v>
      </c>
      <c r="D98" s="18">
        <v>11562986.48</v>
      </c>
      <c r="E98" s="16">
        <f>D98/C98*100</f>
        <v>43.128418513023043</v>
      </c>
    </row>
    <row r="99" spans="1:5" ht="48" customHeight="1" thickBot="1" x14ac:dyDescent="0.3">
      <c r="A99" s="33"/>
      <c r="B99" s="25" t="s">
        <v>48</v>
      </c>
      <c r="C99" s="16">
        <f>C100+C101+C102</f>
        <v>53577580</v>
      </c>
      <c r="D99" s="16">
        <f>D100+D101+D102</f>
        <v>89700</v>
      </c>
      <c r="E99" s="16">
        <f>D99/C99*100</f>
        <v>0.16742077563040361</v>
      </c>
    </row>
    <row r="100" spans="1:5" ht="21.75" customHeight="1" thickBot="1" x14ac:dyDescent="0.3">
      <c r="A100" s="33"/>
      <c r="B100" s="62" t="s">
        <v>5</v>
      </c>
      <c r="C100" s="16">
        <v>47999996.039999999</v>
      </c>
      <c r="D100" s="16">
        <v>0</v>
      </c>
      <c r="E100" s="16">
        <v>0</v>
      </c>
    </row>
    <row r="101" spans="1:5" ht="21.75" customHeight="1" thickBot="1" x14ac:dyDescent="0.3">
      <c r="A101" s="33"/>
      <c r="B101" s="62" t="s">
        <v>70</v>
      </c>
      <c r="C101" s="18">
        <v>2000003.96</v>
      </c>
      <c r="D101" s="18">
        <v>0</v>
      </c>
      <c r="E101" s="16">
        <v>0</v>
      </c>
    </row>
    <row r="102" spans="1:5" ht="21.75" customHeight="1" thickBot="1" x14ac:dyDescent="0.3">
      <c r="A102" s="33"/>
      <c r="B102" s="62" t="s">
        <v>68</v>
      </c>
      <c r="C102" s="18">
        <v>3577580</v>
      </c>
      <c r="D102" s="18">
        <v>89700</v>
      </c>
      <c r="E102" s="16">
        <f>D102/C102*100</f>
        <v>2.5072814584160241</v>
      </c>
    </row>
    <row r="103" spans="1:5" ht="49.5" customHeight="1" thickBot="1" x14ac:dyDescent="0.3">
      <c r="A103" s="33"/>
      <c r="B103" s="25" t="s">
        <v>49</v>
      </c>
      <c r="C103" s="18">
        <f>C104+C105+C106</f>
        <v>7730440</v>
      </c>
      <c r="D103" s="18">
        <f>H105</f>
        <v>0</v>
      </c>
      <c r="E103" s="16">
        <f>D103/C103*100</f>
        <v>0</v>
      </c>
    </row>
    <row r="104" spans="1:5" ht="21.75" customHeight="1" thickBot="1" x14ac:dyDescent="0.3">
      <c r="A104" s="33"/>
      <c r="B104" s="62" t="s">
        <v>5</v>
      </c>
      <c r="C104" s="18">
        <v>0</v>
      </c>
      <c r="D104" s="18">
        <v>0</v>
      </c>
      <c r="E104" s="16">
        <v>0</v>
      </c>
    </row>
    <row r="105" spans="1:5" ht="21.75" customHeight="1" thickBot="1" x14ac:dyDescent="0.3">
      <c r="A105" s="33"/>
      <c r="B105" s="62" t="s">
        <v>67</v>
      </c>
      <c r="C105" s="18">
        <v>0</v>
      </c>
      <c r="D105" s="18">
        <v>0</v>
      </c>
      <c r="E105" s="16">
        <v>0</v>
      </c>
    </row>
    <row r="106" spans="1:5" ht="21.75" customHeight="1" thickBot="1" x14ac:dyDescent="0.3">
      <c r="A106" s="33"/>
      <c r="B106" s="62" t="s">
        <v>68</v>
      </c>
      <c r="C106" s="18">
        <v>7730440</v>
      </c>
      <c r="D106" s="18">
        <v>308040.15000000002</v>
      </c>
      <c r="E106" s="16">
        <f>D106/C106*100</f>
        <v>3.9847686548243058</v>
      </c>
    </row>
    <row r="107" spans="1:5" ht="49.5" customHeight="1" thickBot="1" x14ac:dyDescent="0.3">
      <c r="A107" s="33"/>
      <c r="B107" s="25" t="s">
        <v>50</v>
      </c>
      <c r="C107" s="18">
        <f>C108+C109+C110</f>
        <v>82247872.979999989</v>
      </c>
      <c r="D107" s="18">
        <f>D108+D109+D110</f>
        <v>8363967.6100000003</v>
      </c>
      <c r="E107" s="16">
        <f>D107/C107*100</f>
        <v>10.169220560918149</v>
      </c>
    </row>
    <row r="108" spans="1:5" ht="21.75" customHeight="1" thickBot="1" x14ac:dyDescent="0.3">
      <c r="A108" s="33"/>
      <c r="B108" s="62" t="s">
        <v>5</v>
      </c>
      <c r="C108" s="18">
        <v>30330000</v>
      </c>
      <c r="D108" s="18">
        <v>0</v>
      </c>
      <c r="E108" s="16">
        <v>0</v>
      </c>
    </row>
    <row r="109" spans="1:5" ht="21.75" customHeight="1" thickBot="1" x14ac:dyDescent="0.3">
      <c r="A109" s="43"/>
      <c r="B109" s="62" t="s">
        <v>67</v>
      </c>
      <c r="C109" s="18">
        <v>15267900</v>
      </c>
      <c r="D109" s="18">
        <v>0</v>
      </c>
      <c r="E109" s="16">
        <v>0</v>
      </c>
    </row>
    <row r="110" spans="1:5" ht="21.75" customHeight="1" thickBot="1" x14ac:dyDescent="0.3">
      <c r="A110" s="43"/>
      <c r="B110" s="62" t="s">
        <v>68</v>
      </c>
      <c r="C110" s="18">
        <v>36649972.979999997</v>
      </c>
      <c r="D110" s="18">
        <v>8363967.6100000003</v>
      </c>
      <c r="E110" s="16">
        <f>D110/C110*100</f>
        <v>22.821210849361997</v>
      </c>
    </row>
    <row r="111" spans="1:5" ht="39.75" customHeight="1" thickBot="1" x14ac:dyDescent="0.3">
      <c r="A111" s="43"/>
      <c r="B111" s="25" t="s">
        <v>51</v>
      </c>
      <c r="C111" s="18">
        <f>C112+C113+C114</f>
        <v>15837498.539999999</v>
      </c>
      <c r="D111" s="18">
        <f>D112+D113+D114</f>
        <v>7156696.0800000001</v>
      </c>
      <c r="E111" s="16">
        <f>D111/C111*100</f>
        <v>45.188298277816294</v>
      </c>
    </row>
    <row r="112" spans="1:5" ht="21.75" customHeight="1" thickBot="1" x14ac:dyDescent="0.3">
      <c r="A112" s="43"/>
      <c r="B112" s="62" t="s">
        <v>5</v>
      </c>
      <c r="C112" s="18">
        <v>0</v>
      </c>
      <c r="D112" s="16">
        <v>0</v>
      </c>
      <c r="E112" s="16">
        <v>0</v>
      </c>
    </row>
    <row r="113" spans="1:5" ht="21.75" customHeight="1" thickBot="1" x14ac:dyDescent="0.3">
      <c r="A113" s="43"/>
      <c r="B113" s="62" t="s">
        <v>67</v>
      </c>
      <c r="C113" s="18">
        <v>360300</v>
      </c>
      <c r="D113" s="18">
        <v>120171.84</v>
      </c>
      <c r="E113" s="16">
        <f>D113/C113*100</f>
        <v>33.353272273105745</v>
      </c>
    </row>
    <row r="114" spans="1:5" ht="21.75" customHeight="1" thickBot="1" x14ac:dyDescent="0.3">
      <c r="A114" s="43"/>
      <c r="B114" s="62" t="s">
        <v>68</v>
      </c>
      <c r="C114" s="18">
        <v>15477198.539999999</v>
      </c>
      <c r="D114" s="18">
        <v>7036524.2400000002</v>
      </c>
      <c r="E114" s="16">
        <f>D114/C114*100</f>
        <v>45.46381066195201</v>
      </c>
    </row>
    <row r="115" spans="1:5" ht="63.75" thickBot="1" x14ac:dyDescent="0.3">
      <c r="A115" s="27" t="s">
        <v>77</v>
      </c>
      <c r="B115" s="22" t="s">
        <v>18</v>
      </c>
      <c r="C115" s="20">
        <f>C119+C123+C127+C131+C135</f>
        <v>743825943</v>
      </c>
      <c r="D115" s="20">
        <f>D119+D123+D127+D131+D135</f>
        <v>367883337.91999996</v>
      </c>
      <c r="E115" s="21">
        <f t="shared" ref="E115:E139" si="1">D115/C115*100</f>
        <v>49.458255843598607</v>
      </c>
    </row>
    <row r="116" spans="1:5" ht="16.5" thickBot="1" x14ac:dyDescent="0.3">
      <c r="A116" s="13"/>
      <c r="B116" s="45" t="s">
        <v>5</v>
      </c>
      <c r="C116" s="18">
        <v>782225</v>
      </c>
      <c r="D116" s="68">
        <v>317422.03000000003</v>
      </c>
      <c r="E116" s="16">
        <f>D116/C117*100</f>
        <v>8.6689226422675555E-2</v>
      </c>
    </row>
    <row r="117" spans="1:5" ht="16.5" thickBot="1" x14ac:dyDescent="0.3">
      <c r="A117" s="13"/>
      <c r="B117" s="45" t="s">
        <v>67</v>
      </c>
      <c r="C117" s="18">
        <v>366160875</v>
      </c>
      <c r="D117" s="18">
        <v>203826768.88999999</v>
      </c>
      <c r="E117" s="16">
        <f t="shared" ref="E117:E125" si="2">D117/C117*100</f>
        <v>55.66590611025822</v>
      </c>
    </row>
    <row r="118" spans="1:5" ht="16.5" thickBot="1" x14ac:dyDescent="0.3">
      <c r="A118" s="32"/>
      <c r="B118" s="45" t="s">
        <v>69</v>
      </c>
      <c r="C118" s="18">
        <v>376882843</v>
      </c>
      <c r="D118" s="18">
        <v>163739147</v>
      </c>
      <c r="E118" s="16">
        <f t="shared" si="2"/>
        <v>43.445635703825339</v>
      </c>
    </row>
    <row r="119" spans="1:5" ht="48" thickBot="1" x14ac:dyDescent="0.3">
      <c r="A119" s="32"/>
      <c r="B119" s="27" t="s">
        <v>52</v>
      </c>
      <c r="C119" s="18">
        <f>C120+C121+C122</f>
        <v>668556963</v>
      </c>
      <c r="D119" s="18">
        <f>D120+D121+D122</f>
        <v>335733941.94</v>
      </c>
      <c r="E119" s="16">
        <f t="shared" si="2"/>
        <v>50.217701784672009</v>
      </c>
    </row>
    <row r="120" spans="1:5" ht="16.5" thickBot="1" x14ac:dyDescent="0.3">
      <c r="A120" s="32"/>
      <c r="B120" s="45" t="s">
        <v>5</v>
      </c>
      <c r="C120" s="18">
        <v>464725</v>
      </c>
      <c r="D120" s="18">
        <v>0</v>
      </c>
      <c r="E120" s="16">
        <f t="shared" si="2"/>
        <v>0</v>
      </c>
    </row>
    <row r="121" spans="1:5" ht="16.5" thickBot="1" x14ac:dyDescent="0.3">
      <c r="A121" s="32"/>
      <c r="B121" s="45" t="s">
        <v>67</v>
      </c>
      <c r="C121" s="18">
        <v>329549175</v>
      </c>
      <c r="D121" s="18">
        <v>187865350</v>
      </c>
      <c r="E121" s="16">
        <f t="shared" si="2"/>
        <v>57.006772964914873</v>
      </c>
    </row>
    <row r="122" spans="1:5" ht="16.5" thickBot="1" x14ac:dyDescent="0.3">
      <c r="A122" s="32"/>
      <c r="B122" s="45" t="s">
        <v>68</v>
      </c>
      <c r="C122" s="18">
        <v>338543063</v>
      </c>
      <c r="D122" s="18">
        <v>147868591.94</v>
      </c>
      <c r="E122" s="16">
        <f t="shared" si="2"/>
        <v>43.677927005699715</v>
      </c>
    </row>
    <row r="123" spans="1:5" ht="63.75" customHeight="1" thickBot="1" x14ac:dyDescent="0.3">
      <c r="A123" s="32"/>
      <c r="B123" s="27" t="s">
        <v>53</v>
      </c>
      <c r="C123" s="18">
        <f>C124+C125+C126</f>
        <v>27011600</v>
      </c>
      <c r="D123" s="18">
        <f>D124+D125+D126</f>
        <v>12270622.029999999</v>
      </c>
      <c r="E123" s="16">
        <f t="shared" si="2"/>
        <v>45.427231374668658</v>
      </c>
    </row>
    <row r="124" spans="1:5" ht="16.5" thickBot="1" x14ac:dyDescent="0.3">
      <c r="A124" s="32"/>
      <c r="B124" s="45" t="s">
        <v>5</v>
      </c>
      <c r="C124" s="18">
        <v>317500</v>
      </c>
      <c r="D124" s="18">
        <v>317422.03000000003</v>
      </c>
      <c r="E124" s="18">
        <f t="shared" si="2"/>
        <v>99.975442519685046</v>
      </c>
    </row>
    <row r="125" spans="1:5" ht="16.5" thickBot="1" x14ac:dyDescent="0.3">
      <c r="A125" s="32"/>
      <c r="B125" s="45" t="s">
        <v>6</v>
      </c>
      <c r="C125" s="18">
        <v>26694100</v>
      </c>
      <c r="D125" s="18">
        <v>11953200</v>
      </c>
      <c r="E125" s="18">
        <f t="shared" si="2"/>
        <v>44.77843418583133</v>
      </c>
    </row>
    <row r="126" spans="1:5" ht="16.5" thickBot="1" x14ac:dyDescent="0.3">
      <c r="A126" s="32"/>
      <c r="B126" s="45" t="s">
        <v>12</v>
      </c>
      <c r="C126" s="18">
        <v>0</v>
      </c>
      <c r="D126" s="18">
        <v>0</v>
      </c>
      <c r="E126" s="18">
        <v>0</v>
      </c>
    </row>
    <row r="127" spans="1:5" ht="48" thickBot="1" x14ac:dyDescent="0.3">
      <c r="A127" s="32"/>
      <c r="B127" s="27" t="s">
        <v>54</v>
      </c>
      <c r="C127" s="18">
        <f>C128+C129+C130</f>
        <v>15223000</v>
      </c>
      <c r="D127" s="18">
        <f>D128+D129+D130</f>
        <v>5847392.9199999999</v>
      </c>
      <c r="E127" s="16">
        <f>D127/C127*100</f>
        <v>38.411567496551271</v>
      </c>
    </row>
    <row r="128" spans="1:5" ht="16.5" thickBot="1" x14ac:dyDescent="0.3">
      <c r="A128" s="32"/>
      <c r="B128" s="45" t="s">
        <v>5</v>
      </c>
      <c r="C128" s="18">
        <v>0</v>
      </c>
      <c r="D128" s="18">
        <v>0</v>
      </c>
      <c r="E128" s="16">
        <v>0</v>
      </c>
    </row>
    <row r="129" spans="1:5" ht="16.5" thickBot="1" x14ac:dyDescent="0.3">
      <c r="A129" s="32"/>
      <c r="B129" s="45" t="s">
        <v>67</v>
      </c>
      <c r="C129" s="18">
        <v>8519000</v>
      </c>
      <c r="D129" s="18">
        <v>3439748</v>
      </c>
      <c r="E129" s="16">
        <f>D129/C129*100</f>
        <v>40.377368235708417</v>
      </c>
    </row>
    <row r="130" spans="1:5" ht="16.5" thickBot="1" x14ac:dyDescent="0.3">
      <c r="A130" s="32"/>
      <c r="B130" s="45" t="s">
        <v>68</v>
      </c>
      <c r="C130" s="18">
        <v>6704000</v>
      </c>
      <c r="D130" s="18">
        <v>2407644.92</v>
      </c>
      <c r="E130" s="16">
        <f>D130/C130*100</f>
        <v>35.913557875894988</v>
      </c>
    </row>
    <row r="131" spans="1:5" ht="32.25" thickBot="1" x14ac:dyDescent="0.3">
      <c r="A131" s="32"/>
      <c r="B131" s="27" t="s">
        <v>55</v>
      </c>
      <c r="C131" s="18">
        <v>0</v>
      </c>
      <c r="D131" s="18">
        <v>0</v>
      </c>
      <c r="E131" s="16"/>
    </row>
    <row r="132" spans="1:5" ht="16.5" thickBot="1" x14ac:dyDescent="0.3">
      <c r="A132" s="32"/>
      <c r="B132" s="45" t="s">
        <v>5</v>
      </c>
      <c r="C132" s="18">
        <v>0</v>
      </c>
      <c r="D132" s="18">
        <v>0</v>
      </c>
      <c r="E132" s="16">
        <v>0</v>
      </c>
    </row>
    <row r="133" spans="1:5" ht="16.5" thickBot="1" x14ac:dyDescent="0.3">
      <c r="A133" s="32"/>
      <c r="B133" s="45" t="s">
        <v>6</v>
      </c>
      <c r="C133" s="18">
        <v>0</v>
      </c>
      <c r="D133" s="18">
        <v>0</v>
      </c>
      <c r="E133" s="16">
        <v>0</v>
      </c>
    </row>
    <row r="134" spans="1:5" ht="16.5" thickBot="1" x14ac:dyDescent="0.3">
      <c r="A134" s="32"/>
      <c r="B134" s="45" t="s">
        <v>12</v>
      </c>
      <c r="C134" s="18">
        <v>0</v>
      </c>
      <c r="D134" s="18">
        <v>0</v>
      </c>
      <c r="E134" s="16">
        <v>0</v>
      </c>
    </row>
    <row r="135" spans="1:5" ht="63.75" thickBot="1" x14ac:dyDescent="0.3">
      <c r="A135" s="32"/>
      <c r="B135" s="27" t="s">
        <v>56</v>
      </c>
      <c r="C135" s="18">
        <f>C136+C137+C138</f>
        <v>33034380</v>
      </c>
      <c r="D135" s="18">
        <f>D136+D137+D138</f>
        <v>14031381.030000001</v>
      </c>
      <c r="E135" s="16">
        <f>D135/C135*100</f>
        <v>42.475085138573817</v>
      </c>
    </row>
    <row r="136" spans="1:5" ht="16.5" thickBot="1" x14ac:dyDescent="0.3">
      <c r="A136" s="32"/>
      <c r="B136" s="45" t="s">
        <v>5</v>
      </c>
      <c r="C136" s="18">
        <v>0</v>
      </c>
      <c r="D136" s="18">
        <v>0</v>
      </c>
      <c r="E136" s="16">
        <v>0</v>
      </c>
    </row>
    <row r="137" spans="1:5" ht="16.5" thickBot="1" x14ac:dyDescent="0.3">
      <c r="A137" s="32"/>
      <c r="B137" s="45" t="s">
        <v>67</v>
      </c>
      <c r="C137" s="18">
        <v>1398600</v>
      </c>
      <c r="D137" s="18">
        <v>568470.89</v>
      </c>
      <c r="E137" s="16">
        <f>D137/C137*100</f>
        <v>40.645709280709283</v>
      </c>
    </row>
    <row r="138" spans="1:5" ht="16.5" thickBot="1" x14ac:dyDescent="0.3">
      <c r="A138" s="32"/>
      <c r="B138" s="45" t="s">
        <v>91</v>
      </c>
      <c r="C138" s="18">
        <v>31635780</v>
      </c>
      <c r="D138" s="18">
        <v>13462910.140000001</v>
      </c>
      <c r="E138" s="16">
        <f>D138/C138*100</f>
        <v>42.555960813989728</v>
      </c>
    </row>
    <row r="139" spans="1:5" ht="79.5" thickBot="1" x14ac:dyDescent="0.3">
      <c r="A139" s="32" t="s">
        <v>78</v>
      </c>
      <c r="B139" s="15" t="s">
        <v>19</v>
      </c>
      <c r="C139" s="20">
        <f t="shared" ref="C139:D141" si="3">C143+C147+C151</f>
        <v>105887156.87</v>
      </c>
      <c r="D139" s="20">
        <f>D140+D141+D142</f>
        <v>53667292.899999999</v>
      </c>
      <c r="E139" s="21">
        <f t="shared" si="1"/>
        <v>50.683477096177512</v>
      </c>
    </row>
    <row r="140" spans="1:5" ht="16.5" thickBot="1" x14ac:dyDescent="0.3">
      <c r="A140" s="13"/>
      <c r="B140" s="45" t="s">
        <v>5</v>
      </c>
      <c r="C140" s="18">
        <f t="shared" si="3"/>
        <v>5744526.4400000004</v>
      </c>
      <c r="D140" s="68">
        <f>D144+D148+D152</f>
        <v>3795656.99</v>
      </c>
      <c r="E140" s="16">
        <f>D140/C140*100</f>
        <v>66.0743236130009</v>
      </c>
    </row>
    <row r="141" spans="1:5" ht="16.5" thickBot="1" x14ac:dyDescent="0.3">
      <c r="A141" s="13"/>
      <c r="B141" s="45" t="s">
        <v>67</v>
      </c>
      <c r="C141" s="18">
        <f t="shared" si="3"/>
        <v>605048.56000000006</v>
      </c>
      <c r="D141" s="18">
        <f>D145+D149+D153</f>
        <v>393970.21</v>
      </c>
      <c r="E141" s="16">
        <f>D141/C141*100</f>
        <v>65.113816649691714</v>
      </c>
    </row>
    <row r="142" spans="1:5" ht="16.5" thickBot="1" x14ac:dyDescent="0.3">
      <c r="A142" s="13"/>
      <c r="B142" s="45" t="s">
        <v>69</v>
      </c>
      <c r="C142" s="18">
        <f>C146+C150+C154</f>
        <v>99537581.870000005</v>
      </c>
      <c r="D142" s="18">
        <f>D146+D150+D154</f>
        <v>49477665.699999996</v>
      </c>
      <c r="E142" s="16">
        <f>D142/C142+100</f>
        <v>100.49707522295066</v>
      </c>
    </row>
    <row r="143" spans="1:5" ht="16.5" thickBot="1" x14ac:dyDescent="0.3">
      <c r="A143" s="13"/>
      <c r="B143" s="29" t="s">
        <v>57</v>
      </c>
      <c r="C143" s="18">
        <f>C144+C145+C146</f>
        <v>21001342.16</v>
      </c>
      <c r="D143" s="18">
        <f>D144+D145+D146</f>
        <v>8964652.8000000007</v>
      </c>
      <c r="E143" s="18">
        <f>D143/C143*100</f>
        <v>42.686094687197844</v>
      </c>
    </row>
    <row r="144" spans="1:5" ht="16.5" thickBot="1" x14ac:dyDescent="0.3">
      <c r="A144" s="13"/>
      <c r="B144" s="45" t="s">
        <v>5</v>
      </c>
      <c r="C144" s="18">
        <v>57213.94</v>
      </c>
      <c r="D144" s="18">
        <v>0</v>
      </c>
      <c r="E144" s="18">
        <v>0</v>
      </c>
    </row>
    <row r="145" spans="1:5" ht="16.5" thickBot="1" x14ac:dyDescent="0.3">
      <c r="A145" s="13"/>
      <c r="B145" s="45" t="s">
        <v>67</v>
      </c>
      <c r="C145" s="18">
        <v>46586.06</v>
      </c>
      <c r="D145" s="18">
        <v>0</v>
      </c>
      <c r="E145" s="18">
        <v>0</v>
      </c>
    </row>
    <row r="146" spans="1:5" ht="16.5" thickBot="1" x14ac:dyDescent="0.3">
      <c r="A146" s="13"/>
      <c r="B146" s="45" t="s">
        <v>69</v>
      </c>
      <c r="C146" s="18">
        <v>20897542.16</v>
      </c>
      <c r="D146" s="18">
        <v>8964652.8000000007</v>
      </c>
      <c r="E146" s="18">
        <f t="shared" ref="E146:E151" si="4">D146/C146*100</f>
        <v>42.898120417047167</v>
      </c>
    </row>
    <row r="147" spans="1:5" ht="16.5" thickBot="1" x14ac:dyDescent="0.3">
      <c r="A147" s="13"/>
      <c r="B147" s="29" t="s">
        <v>58</v>
      </c>
      <c r="C147" s="18">
        <f>C148+C149+C150</f>
        <v>69887089.710000008</v>
      </c>
      <c r="D147" s="18">
        <f>D148+D149+D150</f>
        <v>36968695.530000001</v>
      </c>
      <c r="E147" s="16">
        <f t="shared" si="4"/>
        <v>52.897746469918062</v>
      </c>
    </row>
    <row r="148" spans="1:5" ht="16.5" thickBot="1" x14ac:dyDescent="0.3">
      <c r="A148" s="13"/>
      <c r="B148" s="45" t="s">
        <v>5</v>
      </c>
      <c r="C148" s="18">
        <v>5687312.5</v>
      </c>
      <c r="D148" s="18">
        <v>3795656.99</v>
      </c>
      <c r="E148" s="16">
        <f t="shared" si="4"/>
        <v>66.739026385485246</v>
      </c>
    </row>
    <row r="149" spans="1:5" ht="16.5" thickBot="1" x14ac:dyDescent="0.3">
      <c r="A149" s="13"/>
      <c r="B149" s="45" t="s">
        <v>67</v>
      </c>
      <c r="C149" s="18">
        <v>558462.5</v>
      </c>
      <c r="D149" s="18">
        <v>393970.21</v>
      </c>
      <c r="E149" s="16">
        <f t="shared" si="4"/>
        <v>70.545508427154914</v>
      </c>
    </row>
    <row r="150" spans="1:5" ht="16.5" thickBot="1" x14ac:dyDescent="0.3">
      <c r="A150" s="13"/>
      <c r="B150" s="45" t="s">
        <v>69</v>
      </c>
      <c r="C150" s="18">
        <v>63641314.710000001</v>
      </c>
      <c r="D150" s="18">
        <v>32779068.329999998</v>
      </c>
      <c r="E150" s="16">
        <f t="shared" si="4"/>
        <v>51.505957221919871</v>
      </c>
    </row>
    <row r="151" spans="1:5" ht="32.25" thickBot="1" x14ac:dyDescent="0.3">
      <c r="A151" s="13"/>
      <c r="B151" s="29" t="s">
        <v>59</v>
      </c>
      <c r="C151" s="16">
        <f>C152+C153+C154</f>
        <v>14998725</v>
      </c>
      <c r="D151" s="18">
        <f>D152+D153+D154</f>
        <v>7733944.5700000003</v>
      </c>
      <c r="E151" s="16">
        <f t="shared" si="4"/>
        <v>51.564013407806328</v>
      </c>
    </row>
    <row r="152" spans="1:5" ht="16.5" thickBot="1" x14ac:dyDescent="0.3">
      <c r="A152" s="13"/>
      <c r="B152" s="45" t="s">
        <v>5</v>
      </c>
      <c r="C152" s="18">
        <v>0</v>
      </c>
      <c r="D152" s="18">
        <v>0</v>
      </c>
      <c r="E152" s="16">
        <v>0</v>
      </c>
    </row>
    <row r="153" spans="1:5" ht="16.5" thickBot="1" x14ac:dyDescent="0.3">
      <c r="A153" s="13"/>
      <c r="B153" s="45" t="s">
        <v>67</v>
      </c>
      <c r="C153" s="18">
        <v>0</v>
      </c>
      <c r="D153" s="18">
        <v>0</v>
      </c>
      <c r="E153" s="16">
        <v>0</v>
      </c>
    </row>
    <row r="154" spans="1:5" ht="16.5" thickBot="1" x14ac:dyDescent="0.3">
      <c r="A154" s="13"/>
      <c r="B154" s="45" t="s">
        <v>69</v>
      </c>
      <c r="C154" s="18">
        <v>14998725</v>
      </c>
      <c r="D154" s="18">
        <v>7733944.5700000003</v>
      </c>
      <c r="E154" s="16">
        <f>D154/C154*100</f>
        <v>51.564013407806328</v>
      </c>
    </row>
    <row r="155" spans="1:5" ht="129.75" customHeight="1" thickBot="1" x14ac:dyDescent="0.3">
      <c r="A155" s="32" t="s">
        <v>79</v>
      </c>
      <c r="B155" s="19" t="s">
        <v>20</v>
      </c>
      <c r="C155" s="20">
        <f t="shared" ref="C155:D158" si="5">C159+C163</f>
        <v>41528440</v>
      </c>
      <c r="D155" s="20">
        <f t="shared" si="5"/>
        <v>15821661.99</v>
      </c>
      <c r="E155" s="21">
        <f>D155/C155*100</f>
        <v>38.098377858643381</v>
      </c>
    </row>
    <row r="156" spans="1:5" ht="16.5" thickBot="1" x14ac:dyDescent="0.3">
      <c r="A156" s="13"/>
      <c r="B156" s="45" t="s">
        <v>5</v>
      </c>
      <c r="C156" s="18">
        <f t="shared" si="5"/>
        <v>3103846.8</v>
      </c>
      <c r="D156" s="68">
        <f t="shared" si="5"/>
        <v>0</v>
      </c>
      <c r="E156" s="18">
        <v>0</v>
      </c>
    </row>
    <row r="157" spans="1:5" ht="16.5" thickBot="1" x14ac:dyDescent="0.3">
      <c r="A157" s="13"/>
      <c r="B157" s="45" t="s">
        <v>67</v>
      </c>
      <c r="C157" s="18">
        <f t="shared" si="5"/>
        <v>129333.2</v>
      </c>
      <c r="D157" s="18">
        <f t="shared" si="5"/>
        <v>0</v>
      </c>
      <c r="E157" s="18">
        <v>0</v>
      </c>
    </row>
    <row r="158" spans="1:5" ht="16.5" thickBot="1" x14ac:dyDescent="0.3">
      <c r="A158" s="13"/>
      <c r="B158" s="45" t="s">
        <v>68</v>
      </c>
      <c r="C158" s="18">
        <f t="shared" si="5"/>
        <v>38295260</v>
      </c>
      <c r="D158" s="18">
        <f t="shared" si="5"/>
        <v>15821661.99</v>
      </c>
      <c r="E158" s="18">
        <f>D158/C158*100</f>
        <v>41.314935555993095</v>
      </c>
    </row>
    <row r="159" spans="1:5" ht="32.25" thickBot="1" x14ac:dyDescent="0.3">
      <c r="A159" s="13"/>
      <c r="B159" s="25" t="s">
        <v>60</v>
      </c>
      <c r="C159" s="35">
        <f>C160+C161+C162</f>
        <v>37510840</v>
      </c>
      <c r="D159" s="18">
        <f>D160+D161+D162</f>
        <v>14187683.800000001</v>
      </c>
      <c r="E159" s="16">
        <f>D159/C159*100</f>
        <v>37.822890129893125</v>
      </c>
    </row>
    <row r="160" spans="1:5" ht="16.5" thickBot="1" x14ac:dyDescent="0.3">
      <c r="A160" s="13"/>
      <c r="B160" s="51" t="s">
        <v>5</v>
      </c>
      <c r="C160" s="18">
        <v>3103846.8</v>
      </c>
      <c r="D160" s="18">
        <v>0</v>
      </c>
      <c r="E160" s="16">
        <v>0</v>
      </c>
    </row>
    <row r="161" spans="1:5" ht="16.5" thickBot="1" x14ac:dyDescent="0.3">
      <c r="A161" s="13"/>
      <c r="B161" s="45" t="s">
        <v>67</v>
      </c>
      <c r="C161" s="18">
        <v>129333.2</v>
      </c>
      <c r="D161" s="18">
        <v>0</v>
      </c>
      <c r="E161" s="16">
        <v>0</v>
      </c>
    </row>
    <row r="162" spans="1:5" ht="16.5" thickBot="1" x14ac:dyDescent="0.3">
      <c r="A162" s="13"/>
      <c r="B162" s="45" t="s">
        <v>68</v>
      </c>
      <c r="C162" s="18">
        <v>34277660</v>
      </c>
      <c r="D162" s="18">
        <v>14187683.800000001</v>
      </c>
      <c r="E162" s="16">
        <f>D162/C162*100</f>
        <v>41.390467727376958</v>
      </c>
    </row>
    <row r="163" spans="1:5" ht="48" thickBot="1" x14ac:dyDescent="0.3">
      <c r="A163" s="13"/>
      <c r="B163" s="14" t="s">
        <v>61</v>
      </c>
      <c r="C163" s="18">
        <f>C164+C165+C166</f>
        <v>4017600</v>
      </c>
      <c r="D163" s="18">
        <f>D164+D165+D166</f>
        <v>1633978.19</v>
      </c>
      <c r="E163" s="16">
        <f>D163/C163*100</f>
        <v>40.670504530067703</v>
      </c>
    </row>
    <row r="164" spans="1:5" ht="16.5" thickBot="1" x14ac:dyDescent="0.3">
      <c r="A164" s="13"/>
      <c r="B164" s="45" t="s">
        <v>5</v>
      </c>
      <c r="C164" s="18">
        <v>0</v>
      </c>
      <c r="D164" s="18">
        <v>0</v>
      </c>
      <c r="E164" s="16">
        <v>0</v>
      </c>
    </row>
    <row r="165" spans="1:5" ht="16.5" thickBot="1" x14ac:dyDescent="0.3">
      <c r="A165" s="7"/>
      <c r="B165" s="52" t="s">
        <v>67</v>
      </c>
      <c r="C165" s="18">
        <v>0</v>
      </c>
      <c r="D165" s="18">
        <v>0</v>
      </c>
      <c r="E165" s="16">
        <v>0</v>
      </c>
    </row>
    <row r="166" spans="1:5" ht="16.5" thickBot="1" x14ac:dyDescent="0.3">
      <c r="A166" s="7"/>
      <c r="B166" s="51" t="s">
        <v>68</v>
      </c>
      <c r="C166" s="18">
        <v>4017600</v>
      </c>
      <c r="D166" s="18">
        <v>1633978.19</v>
      </c>
      <c r="E166" s="16">
        <f>D166/C166*100</f>
        <v>40.670504530067703</v>
      </c>
    </row>
    <row r="167" spans="1:5" ht="79.5" thickBot="1" x14ac:dyDescent="0.3">
      <c r="A167" s="7" t="s">
        <v>80</v>
      </c>
      <c r="B167" s="19" t="s">
        <v>21</v>
      </c>
      <c r="C167" s="20">
        <f>C168+C169+C170</f>
        <v>17181203.079999998</v>
      </c>
      <c r="D167" s="20">
        <f>D168+D169+D170</f>
        <v>8060206.3499999996</v>
      </c>
      <c r="E167" s="21">
        <f>D167/C167*100</f>
        <v>46.912933352045563</v>
      </c>
    </row>
    <row r="168" spans="1:5" ht="16.5" thickBot="1" x14ac:dyDescent="0.3">
      <c r="A168" s="40"/>
      <c r="B168" s="45" t="s">
        <v>5</v>
      </c>
      <c r="C168" s="18">
        <v>0</v>
      </c>
      <c r="D168" s="68">
        <v>0</v>
      </c>
      <c r="E168" s="16">
        <v>0</v>
      </c>
    </row>
    <row r="169" spans="1:5" ht="16.5" thickBot="1" x14ac:dyDescent="0.3">
      <c r="A169" s="40"/>
      <c r="B169" s="55" t="s">
        <v>67</v>
      </c>
      <c r="C169" s="18">
        <v>0</v>
      </c>
      <c r="D169" s="18">
        <v>0</v>
      </c>
      <c r="E169" s="16">
        <v>0</v>
      </c>
    </row>
    <row r="170" spans="1:5" ht="16.5" thickBot="1" x14ac:dyDescent="0.3">
      <c r="A170" s="7"/>
      <c r="B170" s="45" t="s">
        <v>69</v>
      </c>
      <c r="C170" s="18">
        <v>17181203.079999998</v>
      </c>
      <c r="D170" s="18">
        <f>D174+D178+D182</f>
        <v>8060206.3499999996</v>
      </c>
      <c r="E170" s="16">
        <f>D170/C170*100</f>
        <v>46.912933352045563</v>
      </c>
    </row>
    <row r="171" spans="1:5" ht="32.25" thickBot="1" x14ac:dyDescent="0.3">
      <c r="A171" s="7"/>
      <c r="B171" s="25" t="s">
        <v>62</v>
      </c>
      <c r="C171" s="53">
        <f>C172+C173+C174</f>
        <v>850000</v>
      </c>
      <c r="D171" s="18">
        <f>D172+D173+D174</f>
        <v>318393.24</v>
      </c>
      <c r="E171" s="16">
        <f>D171/C171*100</f>
        <v>37.458028235294115</v>
      </c>
    </row>
    <row r="172" spans="1:5" ht="16.5" thickBot="1" x14ac:dyDescent="0.3">
      <c r="A172" s="7"/>
      <c r="B172" s="56" t="s">
        <v>5</v>
      </c>
      <c r="C172" s="18">
        <v>0</v>
      </c>
      <c r="D172" s="18">
        <v>0</v>
      </c>
      <c r="E172" s="16">
        <v>0</v>
      </c>
    </row>
    <row r="173" spans="1:5" ht="16.5" thickBot="1" x14ac:dyDescent="0.3">
      <c r="A173" s="7"/>
      <c r="B173" s="56" t="s">
        <v>67</v>
      </c>
      <c r="C173" s="18">
        <v>0</v>
      </c>
      <c r="D173" s="18">
        <v>0</v>
      </c>
      <c r="E173" s="16">
        <v>0</v>
      </c>
    </row>
    <row r="174" spans="1:5" ht="16.5" thickBot="1" x14ac:dyDescent="0.3">
      <c r="A174" s="7"/>
      <c r="B174" s="56" t="s">
        <v>90</v>
      </c>
      <c r="C174" s="18">
        <v>850000</v>
      </c>
      <c r="D174" s="18">
        <v>318393.24</v>
      </c>
      <c r="E174" s="16">
        <f>D174/C174*100</f>
        <v>37.458028235294115</v>
      </c>
    </row>
    <row r="175" spans="1:5" ht="48" thickBot="1" x14ac:dyDescent="0.3">
      <c r="A175" s="7"/>
      <c r="B175" s="25" t="s">
        <v>63</v>
      </c>
      <c r="C175" s="18">
        <f>C176+C177+C178</f>
        <v>5949824.9800000004</v>
      </c>
      <c r="D175" s="18">
        <f>D176+D177+D178</f>
        <v>3244452.59</v>
      </c>
      <c r="E175" s="16">
        <f>D175/C175*100</f>
        <v>54.530218971247777</v>
      </c>
    </row>
    <row r="176" spans="1:5" ht="16.5" thickBot="1" x14ac:dyDescent="0.3">
      <c r="A176" s="7"/>
      <c r="B176" s="56" t="s">
        <v>13</v>
      </c>
      <c r="C176" s="18">
        <v>0</v>
      </c>
      <c r="D176" s="18">
        <v>0</v>
      </c>
      <c r="E176" s="16">
        <v>0</v>
      </c>
    </row>
    <row r="177" spans="1:5" ht="16.5" thickBot="1" x14ac:dyDescent="0.3">
      <c r="A177" s="7"/>
      <c r="B177" s="56" t="s">
        <v>67</v>
      </c>
      <c r="C177" s="18">
        <v>0</v>
      </c>
      <c r="D177" s="18">
        <v>0</v>
      </c>
      <c r="E177" s="16">
        <v>0</v>
      </c>
    </row>
    <row r="178" spans="1:5" ht="16.5" thickBot="1" x14ac:dyDescent="0.3">
      <c r="A178" s="7"/>
      <c r="B178" s="56" t="s">
        <v>68</v>
      </c>
      <c r="C178" s="18">
        <v>5949824.9800000004</v>
      </c>
      <c r="D178" s="18">
        <v>3244452.59</v>
      </c>
      <c r="E178" s="16">
        <f>D178/C178*100</f>
        <v>54.530218971247777</v>
      </c>
    </row>
    <row r="179" spans="1:5" ht="32.25" thickBot="1" x14ac:dyDescent="0.3">
      <c r="A179" s="7"/>
      <c r="B179" s="36" t="s">
        <v>64</v>
      </c>
      <c r="C179" s="54">
        <f>C180+C181+C182</f>
        <v>9095689.0999999996</v>
      </c>
      <c r="D179" s="54">
        <f>D180+D181+D182</f>
        <v>4497360.5199999996</v>
      </c>
      <c r="E179" s="16">
        <f>D179/C179*100</f>
        <v>49.444967506640033</v>
      </c>
    </row>
    <row r="180" spans="1:5" ht="16.5" thickBot="1" x14ac:dyDescent="0.3">
      <c r="A180" s="7"/>
      <c r="B180" s="57" t="s">
        <v>5</v>
      </c>
      <c r="C180" s="54">
        <v>0</v>
      </c>
      <c r="D180" s="54">
        <v>0</v>
      </c>
      <c r="E180" s="16">
        <v>0</v>
      </c>
    </row>
    <row r="181" spans="1:5" ht="16.5" thickBot="1" x14ac:dyDescent="0.3">
      <c r="A181" s="7"/>
      <c r="B181" s="57" t="s">
        <v>67</v>
      </c>
      <c r="C181" s="54">
        <v>0</v>
      </c>
      <c r="D181" s="54">
        <v>0</v>
      </c>
      <c r="E181" s="16">
        <v>0</v>
      </c>
    </row>
    <row r="182" spans="1:5" ht="16.5" thickBot="1" x14ac:dyDescent="0.3">
      <c r="A182" s="7"/>
      <c r="B182" s="57" t="s">
        <v>68</v>
      </c>
      <c r="C182" s="54">
        <v>9095689.0999999996</v>
      </c>
      <c r="D182" s="54">
        <v>4497360.5199999996</v>
      </c>
      <c r="E182" s="16">
        <f>D182/C182*100</f>
        <v>49.444967506640033</v>
      </c>
    </row>
    <row r="183" spans="1:5" ht="48" thickBot="1" x14ac:dyDescent="0.3">
      <c r="A183" s="7" t="s">
        <v>81</v>
      </c>
      <c r="B183" s="23" t="s">
        <v>22</v>
      </c>
      <c r="C183" s="24">
        <f>C184+C185+C186</f>
        <v>8157195.5800000001</v>
      </c>
      <c r="D183" s="24">
        <f>D184+D185+D186</f>
        <v>3948992.21</v>
      </c>
      <c r="E183" s="21">
        <f>D183/C183*100</f>
        <v>48.411150269367454</v>
      </c>
    </row>
    <row r="184" spans="1:5" ht="16.5" thickBot="1" x14ac:dyDescent="0.3">
      <c r="A184" s="40"/>
      <c r="B184" s="45" t="s">
        <v>5</v>
      </c>
      <c r="C184" s="54">
        <v>0</v>
      </c>
      <c r="D184" s="69">
        <v>0</v>
      </c>
      <c r="E184" s="16">
        <v>0</v>
      </c>
    </row>
    <row r="185" spans="1:5" ht="16.5" thickBot="1" x14ac:dyDescent="0.3">
      <c r="A185" s="40"/>
      <c r="B185" s="45" t="s">
        <v>67</v>
      </c>
      <c r="C185" s="54">
        <v>0</v>
      </c>
      <c r="D185" s="54">
        <v>0</v>
      </c>
      <c r="E185" s="16">
        <v>0</v>
      </c>
    </row>
    <row r="186" spans="1:5" ht="16.5" thickBot="1" x14ac:dyDescent="0.3">
      <c r="A186" s="7"/>
      <c r="B186" s="45" t="s">
        <v>69</v>
      </c>
      <c r="C186" s="54">
        <v>8157195.5800000001</v>
      </c>
      <c r="D186" s="54">
        <v>3948992.21</v>
      </c>
      <c r="E186" s="16">
        <f>D186/C186*100</f>
        <v>48.411150269367454</v>
      </c>
    </row>
    <row r="187" spans="1:5" ht="48" thickBot="1" x14ac:dyDescent="0.3">
      <c r="A187" s="7" t="s">
        <v>82</v>
      </c>
      <c r="B187" s="22" t="s">
        <v>23</v>
      </c>
      <c r="C187" s="20">
        <f>C188+C189+C190</f>
        <v>6028100</v>
      </c>
      <c r="D187" s="20">
        <f>D188+D189+D190</f>
        <v>6028100</v>
      </c>
      <c r="E187" s="21">
        <f>D187/C187*100</f>
        <v>100</v>
      </c>
    </row>
    <row r="188" spans="1:5" ht="16.5" thickBot="1" x14ac:dyDescent="0.3">
      <c r="A188" s="11"/>
      <c r="B188" s="45" t="s">
        <v>5</v>
      </c>
      <c r="C188" s="18">
        <v>698775.31</v>
      </c>
      <c r="D188" s="68">
        <v>698775.31</v>
      </c>
      <c r="E188" s="16">
        <f>D188/C188*100</f>
        <v>100</v>
      </c>
    </row>
    <row r="189" spans="1:5" ht="16.5" thickBot="1" x14ac:dyDescent="0.3">
      <c r="A189" s="11"/>
      <c r="B189" s="45" t="s">
        <v>67</v>
      </c>
      <c r="C189" s="18">
        <v>3103924.69</v>
      </c>
      <c r="D189" s="18">
        <v>3103924.69</v>
      </c>
      <c r="E189" s="16">
        <f>D189/C189*100</f>
        <v>100</v>
      </c>
    </row>
    <row r="190" spans="1:5" ht="16.5" thickBot="1" x14ac:dyDescent="0.3">
      <c r="A190" s="13"/>
      <c r="B190" s="45" t="s">
        <v>69</v>
      </c>
      <c r="C190" s="18">
        <v>2225400</v>
      </c>
      <c r="D190" s="18">
        <v>2225400</v>
      </c>
      <c r="E190" s="16">
        <f>D190/C190*100</f>
        <v>100</v>
      </c>
    </row>
    <row r="191" spans="1:5" ht="79.5" thickBot="1" x14ac:dyDescent="0.3">
      <c r="A191" s="32" t="s">
        <v>83</v>
      </c>
      <c r="B191" s="22" t="s">
        <v>24</v>
      </c>
      <c r="C191" s="20">
        <v>0</v>
      </c>
      <c r="D191" s="20">
        <v>0</v>
      </c>
      <c r="E191" s="20">
        <v>0</v>
      </c>
    </row>
    <row r="192" spans="1:5" ht="16.5" thickBot="1" x14ac:dyDescent="0.3">
      <c r="A192" s="13"/>
      <c r="B192" s="45" t="s">
        <v>5</v>
      </c>
      <c r="C192" s="60"/>
      <c r="D192" s="60"/>
      <c r="E192" s="60"/>
    </row>
    <row r="193" spans="1:5" ht="16.5" thickBot="1" x14ac:dyDescent="0.3">
      <c r="A193" s="13"/>
      <c r="B193" s="45" t="s">
        <v>67</v>
      </c>
      <c r="C193" s="60"/>
      <c r="D193" s="60"/>
      <c r="E193" s="60"/>
    </row>
    <row r="194" spans="1:5" ht="16.5" thickBot="1" x14ac:dyDescent="0.3">
      <c r="A194" s="13"/>
      <c r="B194" s="45" t="s">
        <v>69</v>
      </c>
      <c r="C194" s="60"/>
      <c r="D194" s="60"/>
      <c r="E194" s="60"/>
    </row>
    <row r="195" spans="1:5" ht="48" thickBot="1" x14ac:dyDescent="0.3">
      <c r="A195" s="13"/>
      <c r="B195" s="14" t="s">
        <v>25</v>
      </c>
      <c r="C195" s="60"/>
      <c r="D195" s="60"/>
      <c r="E195" s="60"/>
    </row>
    <row r="196" spans="1:5" ht="16.5" thickBot="1" x14ac:dyDescent="0.3">
      <c r="A196" s="13"/>
      <c r="B196" s="45" t="s">
        <v>5</v>
      </c>
      <c r="C196" s="60"/>
      <c r="D196" s="60"/>
      <c r="E196" s="60"/>
    </row>
    <row r="197" spans="1:5" ht="16.5" thickBot="1" x14ac:dyDescent="0.3">
      <c r="A197" s="13"/>
      <c r="B197" s="45" t="s">
        <v>67</v>
      </c>
      <c r="C197" s="60"/>
      <c r="D197" s="60"/>
      <c r="E197" s="60"/>
    </row>
    <row r="198" spans="1:5" ht="16.5" thickBot="1" x14ac:dyDescent="0.3">
      <c r="A198" s="13"/>
      <c r="B198" s="45" t="s">
        <v>69</v>
      </c>
      <c r="C198" s="60"/>
      <c r="D198" s="60"/>
      <c r="E198" s="60"/>
    </row>
    <row r="199" spans="1:5" ht="32.25" thickBot="1" x14ac:dyDescent="0.3">
      <c r="A199" s="13"/>
      <c r="B199" s="14" t="s">
        <v>26</v>
      </c>
      <c r="C199" s="60"/>
      <c r="D199" s="60"/>
      <c r="E199" s="60"/>
    </row>
    <row r="200" spans="1:5" ht="16.5" thickBot="1" x14ac:dyDescent="0.3">
      <c r="A200" s="13"/>
      <c r="B200" s="45" t="s">
        <v>5</v>
      </c>
      <c r="C200" s="60"/>
      <c r="D200" s="60"/>
      <c r="E200" s="60"/>
    </row>
    <row r="201" spans="1:5" ht="16.5" thickBot="1" x14ac:dyDescent="0.3">
      <c r="A201" s="13"/>
      <c r="B201" s="45" t="s">
        <v>67</v>
      </c>
      <c r="C201" s="60"/>
      <c r="D201" s="60"/>
      <c r="E201" s="60"/>
    </row>
    <row r="202" spans="1:5" ht="16.5" thickBot="1" x14ac:dyDescent="0.3">
      <c r="A202" s="13"/>
      <c r="B202" s="45" t="s">
        <v>69</v>
      </c>
      <c r="C202" s="60"/>
      <c r="D202" s="60"/>
      <c r="E202" s="60"/>
    </row>
    <row r="203" spans="1:5" ht="95.25" thickBot="1" x14ac:dyDescent="0.3">
      <c r="A203" s="32" t="s">
        <v>84</v>
      </c>
      <c r="B203" s="37" t="s">
        <v>27</v>
      </c>
      <c r="C203" s="20">
        <f>C204+C205+C206</f>
        <v>4319900</v>
      </c>
      <c r="D203" s="20">
        <f>D204+D205+D206</f>
        <v>1648749.07</v>
      </c>
      <c r="E203" s="21">
        <f>D203/C203*100</f>
        <v>38.166371212296582</v>
      </c>
    </row>
    <row r="204" spans="1:5" ht="16.5" thickBot="1" x14ac:dyDescent="0.3">
      <c r="A204" s="13"/>
      <c r="B204" s="45" t="s">
        <v>5</v>
      </c>
      <c r="C204" s="18">
        <v>0</v>
      </c>
      <c r="D204" s="68">
        <v>0</v>
      </c>
      <c r="E204" s="16">
        <v>0</v>
      </c>
    </row>
    <row r="205" spans="1:5" ht="16.5" thickBot="1" x14ac:dyDescent="0.3">
      <c r="A205" s="13"/>
      <c r="B205" s="45" t="s">
        <v>67</v>
      </c>
      <c r="C205" s="18">
        <v>3965400</v>
      </c>
      <c r="D205" s="18">
        <v>1615732.81</v>
      </c>
      <c r="E205" s="16">
        <f>D205/C205*100</f>
        <v>40.745771170625915</v>
      </c>
    </row>
    <row r="206" spans="1:5" ht="16.5" thickBot="1" x14ac:dyDescent="0.3">
      <c r="A206" s="32"/>
      <c r="B206" s="45" t="s">
        <v>69</v>
      </c>
      <c r="C206" s="18">
        <v>354500</v>
      </c>
      <c r="D206" s="18">
        <v>33016.26</v>
      </c>
      <c r="E206" s="16">
        <f>D206/C206*100</f>
        <v>9.3134724964739064</v>
      </c>
    </row>
    <row r="207" spans="1:5" ht="95.25" thickBot="1" x14ac:dyDescent="0.3">
      <c r="A207" s="42" t="s">
        <v>85</v>
      </c>
      <c r="B207" s="15" t="s">
        <v>31</v>
      </c>
      <c r="C207" s="20">
        <f>C208+C209+C210</f>
        <v>6000</v>
      </c>
      <c r="D207" s="20">
        <f>D208+D209+D210</f>
        <v>0</v>
      </c>
      <c r="E207" s="21">
        <f>D207/C207*100</f>
        <v>0</v>
      </c>
    </row>
    <row r="208" spans="1:5" ht="16.5" thickBot="1" x14ac:dyDescent="0.3">
      <c r="A208" s="28"/>
      <c r="B208" s="45" t="s">
        <v>5</v>
      </c>
      <c r="C208" s="18">
        <v>0</v>
      </c>
      <c r="D208" s="18">
        <v>0</v>
      </c>
      <c r="E208" s="16">
        <v>0</v>
      </c>
    </row>
    <row r="209" spans="1:5" ht="16.5" thickBot="1" x14ac:dyDescent="0.3">
      <c r="A209" s="28"/>
      <c r="B209" s="45" t="s">
        <v>67</v>
      </c>
      <c r="C209" s="18">
        <v>0</v>
      </c>
      <c r="D209" s="18">
        <v>0</v>
      </c>
      <c r="E209" s="16">
        <v>0</v>
      </c>
    </row>
    <row r="210" spans="1:5" ht="16.5" thickBot="1" x14ac:dyDescent="0.3">
      <c r="A210" s="13"/>
      <c r="B210" s="45" t="s">
        <v>69</v>
      </c>
      <c r="C210" s="18">
        <v>6000</v>
      </c>
      <c r="D210" s="18">
        <v>0</v>
      </c>
      <c r="E210" s="16">
        <f>D210/C210*100</f>
        <v>0</v>
      </c>
    </row>
    <row r="211" spans="1:5" ht="68.25" customHeight="1" thickBot="1" x14ac:dyDescent="0.3">
      <c r="A211" s="42" t="s">
        <v>86</v>
      </c>
      <c r="B211" s="19" t="s">
        <v>28</v>
      </c>
      <c r="C211" s="21">
        <v>0</v>
      </c>
      <c r="D211" s="21">
        <v>0</v>
      </c>
      <c r="E211" s="21">
        <v>0</v>
      </c>
    </row>
    <row r="212" spans="1:5" ht="16.5" thickBot="1" x14ac:dyDescent="0.3">
      <c r="A212" s="28"/>
      <c r="B212" s="45" t="s">
        <v>5</v>
      </c>
      <c r="C212" s="61"/>
      <c r="D212" s="61"/>
      <c r="E212" s="61"/>
    </row>
    <row r="213" spans="1:5" ht="16.5" thickBot="1" x14ac:dyDescent="0.3">
      <c r="A213" s="28"/>
      <c r="B213" s="45" t="s">
        <v>67</v>
      </c>
      <c r="C213" s="61"/>
      <c r="D213" s="61"/>
      <c r="E213" s="61"/>
    </row>
    <row r="214" spans="1:5" ht="16.5" thickBot="1" x14ac:dyDescent="0.3">
      <c r="A214" s="13"/>
      <c r="B214" s="45" t="s">
        <v>69</v>
      </c>
      <c r="C214" s="61"/>
      <c r="D214" s="61"/>
      <c r="E214" s="61"/>
    </row>
    <row r="215" spans="1:5" ht="63.75" thickBot="1" x14ac:dyDescent="0.3">
      <c r="A215" s="42" t="s">
        <v>87</v>
      </c>
      <c r="B215" s="19" t="s">
        <v>29</v>
      </c>
      <c r="C215" s="21">
        <v>0</v>
      </c>
      <c r="D215" s="21">
        <v>0</v>
      </c>
      <c r="E215" s="21">
        <v>0</v>
      </c>
    </row>
    <row r="216" spans="1:5" ht="16.5" thickBot="1" x14ac:dyDescent="0.3">
      <c r="A216" s="28"/>
      <c r="B216" s="45" t="s">
        <v>5</v>
      </c>
      <c r="C216" s="61"/>
      <c r="D216" s="61"/>
      <c r="E216" s="61"/>
    </row>
    <row r="217" spans="1:5" ht="16.5" thickBot="1" x14ac:dyDescent="0.3">
      <c r="A217" s="28"/>
      <c r="B217" s="45" t="s">
        <v>67</v>
      </c>
      <c r="C217" s="61"/>
      <c r="D217" s="61"/>
      <c r="E217" s="61"/>
    </row>
    <row r="218" spans="1:5" ht="16.5" thickBot="1" x14ac:dyDescent="0.3">
      <c r="A218" s="13"/>
      <c r="B218" s="45" t="s">
        <v>69</v>
      </c>
      <c r="C218" s="61"/>
      <c r="D218" s="61"/>
      <c r="E218" s="61"/>
    </row>
    <row r="219" spans="1:5" ht="48" thickBot="1" x14ac:dyDescent="0.3">
      <c r="A219" s="32" t="s">
        <v>88</v>
      </c>
      <c r="B219" s="15" t="s">
        <v>30</v>
      </c>
      <c r="C219" s="21">
        <v>0</v>
      </c>
      <c r="D219" s="21">
        <v>0</v>
      </c>
      <c r="E219" s="21">
        <v>0</v>
      </c>
    </row>
    <row r="220" spans="1:5" ht="16.5" thickBot="1" x14ac:dyDescent="0.3">
      <c r="A220" s="13"/>
      <c r="B220" s="45" t="s">
        <v>5</v>
      </c>
      <c r="C220" s="61"/>
      <c r="D220" s="61"/>
      <c r="E220" s="61"/>
    </row>
    <row r="221" spans="1:5" ht="16.5" thickBot="1" x14ac:dyDescent="0.3">
      <c r="A221" s="13"/>
      <c r="B221" s="45" t="s">
        <v>67</v>
      </c>
      <c r="C221" s="61"/>
      <c r="D221" s="61"/>
      <c r="E221" s="61"/>
    </row>
    <row r="222" spans="1:5" ht="16.5" thickBot="1" x14ac:dyDescent="0.3">
      <c r="A222" s="13"/>
      <c r="B222" s="45" t="s">
        <v>69</v>
      </c>
      <c r="C222" s="61"/>
      <c r="D222" s="61"/>
      <c r="E222" s="61"/>
    </row>
    <row r="223" spans="1:5" x14ac:dyDescent="0.25">
      <c r="A223" s="38"/>
      <c r="B223" s="38"/>
      <c r="C223" s="39"/>
      <c r="D223" s="39"/>
      <c r="E223" s="39"/>
    </row>
    <row r="224" spans="1:5" x14ac:dyDescent="0.25">
      <c r="A224" s="38"/>
      <c r="B224" s="38"/>
      <c r="C224" s="39"/>
      <c r="D224" s="39"/>
      <c r="E224" s="39"/>
    </row>
  </sheetData>
  <mergeCells count="3">
    <mergeCell ref="B2:E2"/>
    <mergeCell ref="B4:E4"/>
    <mergeCell ref="A5:D5"/>
  </mergeCells>
  <pageMargins left="0.7" right="0.7" top="0.75" bottom="0.75" header="0.3" footer="0.3"/>
  <pageSetup paperSize="9" scale="63" fitToHeight="0" orientation="portrait" r:id="rId1"/>
  <rowBreaks count="2" manualBreakCount="2">
    <brk id="78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 квартал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2020-10-08T05:09:05Z</dcterms:modified>
</cp:coreProperties>
</file>