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Таб.1" sheetId="1" r:id="rId1"/>
    <sheet name="Таб.2" sheetId="2" r:id="rId2"/>
  </sheets>
  <definedNames>
    <definedName name="_xlnm.Print_Titles" localSheetId="0">'Таб.1'!$7:$8</definedName>
  </definedNames>
  <calcPr fullCalcOnLoad="1"/>
</workbook>
</file>

<file path=xl/sharedStrings.xml><?xml version="1.0" encoding="utf-8"?>
<sst xmlns="http://schemas.openxmlformats.org/spreadsheetml/2006/main" count="291" uniqueCount="271">
  <si>
    <t>(в рублях)</t>
  </si>
  <si>
    <t>Наименование мероприятия</t>
  </si>
  <si>
    <t>ЦСР</t>
  </si>
  <si>
    <t>Объемы бюджетных ассигнований</t>
  </si>
  <si>
    <t>Проведение мероприятий, направленных на профилактику наркомании</t>
  </si>
  <si>
    <t>Осуществление переданных полномочий по обеспечению жильем социального найма отдельных категорий граждан в соответствии с законодательством Оренбургской области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</si>
  <si>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</t>
  </si>
  <si>
    <t>Обеспечение деятельности организаций дошкольного образования, расходы на питание воспитанников и содержание зданий и сооружений муниципальных образовательных организаций</t>
  </si>
  <si>
    <t>Осуществление переданных полномочий по выплате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</si>
  <si>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образования, а также дополнительного образования детей в муниципальных образовательных организациях</t>
  </si>
  <si>
    <t>Обеспечение деятельности  и содержание зданий и сооружений организаций дополнительного образования</t>
  </si>
  <si>
    <t>Выплата единовременного пособия при всех формах устройства детей, лишенных родительского попечения, в семью</t>
  </si>
  <si>
    <t>Осуществление переданных полномочий по содержанию ребенка в семье опекуна</t>
  </si>
  <si>
    <t>Осуществление переданных полномочий по содержанию ребенка в приемной семье, а также выплате вознаграждения, причитающегося приемному родителю</t>
  </si>
  <si>
    <t>Осуществление переданных полномочий по организации и осуществлению деятельности по опеке и попечительству над несовершеннолетними</t>
  </si>
  <si>
    <t>Мероприятия по проведению оздоровительной кампании детей</t>
  </si>
  <si>
    <t>Осуществление переданных полномочий по финансовому обеспечению мероприятий по отдыху детей в каникулярное время</t>
  </si>
  <si>
    <t>Подпрограмма  «Культура и искусство»</t>
  </si>
  <si>
    <t>Подпрограмма «Наследие»</t>
  </si>
  <si>
    <t>Основное мероприятие «Организация библиотечного обслуживания населения»</t>
  </si>
  <si>
    <t>Организация библиотечного обслуживания населения</t>
  </si>
  <si>
    <t>Организация и проведение физкультурных мероприятий и массовых спортивных мероприятий, участие команд в соревнованиях различного уровня</t>
  </si>
  <si>
    <t>Обеспечение деятельности учреждений, в области физической культуры и спорта</t>
  </si>
  <si>
    <t>Организация и проведение мероприятий в области молодежной политики</t>
  </si>
  <si>
    <t>Обеспечение деятельности учреждений в области молодежной политики</t>
  </si>
  <si>
    <t>Осуществление переданных полномочий по созданию и организации деятельности комиссий по делам несовершеннолетних и защите их прав</t>
  </si>
  <si>
    <t>в Гайском городском округе за счет средств бюджета</t>
  </si>
  <si>
    <t>Направление</t>
  </si>
  <si>
    <t>Содержание услуги, льготы</t>
  </si>
  <si>
    <t>Категория получателей</t>
  </si>
  <si>
    <t>Объем бюджетных ассигнований</t>
  </si>
  <si>
    <t>Плановый период</t>
  </si>
  <si>
    <t>I. Муниципальная поддержка в сфере образования</t>
  </si>
  <si>
    <t>Общедоступное и бесплатное дошкольное образование в соответствии с федеральными государственными образовательными стандартами</t>
  </si>
  <si>
    <t>Предоставление общедоступного и бесплатного дошкольного образования</t>
  </si>
  <si>
    <t>Дети от 1,5 лет до 6 лет</t>
  </si>
  <si>
    <t>Присмотр и уход за детьми, посещающими образовательные организации, реализующие образовательную программу дошкольного образования</t>
  </si>
  <si>
    <t>Выплата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</si>
  <si>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Обучение детей-инвалидов в образовательных организациях, реализующих программу дошкольного образования, а также предоставление компенсации затрат родителей (законных представителей) на обучение детей-инвалидов на дому</t>
  </si>
  <si>
    <t>Общедоступное и бесплатное начальное общее, основное общее и среднее общее образование в соответствии с федеральными государственными образовательными стандартами</t>
  </si>
  <si>
    <t>Предоставление общедоступного и бесплатного образования</t>
  </si>
  <si>
    <t>Дети от 6 лет до 17 лет</t>
  </si>
  <si>
    <t>Удешевление питания учащихся в общеобразовательных муниципальных учреждениях</t>
  </si>
  <si>
    <t>Обеспечение деятельности организаций общего образования образовательных организаций, реализующих программу общего образования</t>
  </si>
  <si>
    <t>Предоставление дополнительного образования детям</t>
  </si>
  <si>
    <t xml:space="preserve">Дети от 5 лет до 17 лет                       </t>
  </si>
  <si>
    <t>Итого по разделу I</t>
  </si>
  <si>
    <t>II. Муниципальная поддержка в сфере социальной политики</t>
  </si>
  <si>
    <t>Организация отдыха и оздоровления детей</t>
  </si>
  <si>
    <t>Дети школьного возраста</t>
  </si>
  <si>
    <t>Мероприятия по отдыху детей в каникулярное время</t>
  </si>
  <si>
    <t>Дети школьного возраста (по 15 лет включительно)</t>
  </si>
  <si>
    <t>Итого по разделу II</t>
  </si>
  <si>
    <t>III. Государственная поддержка семьи и детей в сфере культуры</t>
  </si>
  <si>
    <t>Библиотечное обслуживание посетителей библиотек</t>
  </si>
  <si>
    <t>Обеспечение доступа к библиотечным фондам</t>
  </si>
  <si>
    <t>Дети, молодежь до 25 лет</t>
  </si>
  <si>
    <t>Организация и проведение мероприятий в сфере культуры, кинематографии</t>
  </si>
  <si>
    <t>Показ концертов и культурно досуговых мероприятий</t>
  </si>
  <si>
    <t>Дети от 0 лет и старше</t>
  </si>
  <si>
    <t>Итого по разделу III</t>
  </si>
  <si>
    <t>IV. Государственная поддержка семьи и детей в сфере физической, культуры, спорта и туризма</t>
  </si>
  <si>
    <t>Развитие детско-юношеского спорта</t>
  </si>
  <si>
    <t>Привлечение детей к занятиям детско-юношеским спортом</t>
  </si>
  <si>
    <t>Дети от 6 лет и старше</t>
  </si>
  <si>
    <t>Итого по разделу IV</t>
  </si>
  <si>
    <t>V. Государственная поддержка несовершеннолетних и защита их прав</t>
  </si>
  <si>
    <t>Опека и попечительство над несовершеннолетними</t>
  </si>
  <si>
    <t>Дети с рождения 17 лет</t>
  </si>
  <si>
    <t>Выплата единовременного пособия при всех формах устройства детей, лишенных родительского попечения, в семью и на содержание детей в замещающих семьях</t>
  </si>
  <si>
    <t>Профилактика безнадзорности, беспризорности и правонарушений несовершеннолетних, защиты их прав и интересов</t>
  </si>
  <si>
    <t>Создание и организация деятельности комиссии по делам несовершеннолетних и защите их прав</t>
  </si>
  <si>
    <t>Итого по разделу V</t>
  </si>
  <si>
    <t>VI. Государственная поддержка семьи и детей в сфере обеспечения жильем и улучшения жилищных условий</t>
  </si>
  <si>
    <t>Обеспечение жилыми помещениями</t>
  </si>
  <si>
    <t>Предоставление благоустроенного жилого помещения общей площадью 33 квадратных метра по договору найма специализированного жилого помещения</t>
  </si>
  <si>
    <t xml:space="preserve"> Дети-сироты и дети, оставшиеся без попечения родителей, лица из числа детей-сирот и детей, оставшихся без попечения родителей, которые не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</t>
  </si>
  <si>
    <t>Улучшение жилищных условий</t>
  </si>
  <si>
    <t>Предоставление малоимущим гражданам жилых помещений муниципального жилищного фонда по договорам социального найма</t>
  </si>
  <si>
    <t>Отдельная категория граждан, признанных нуждающимися в жилых помещениях, предоставляемых по договорам социального найма (семьям, имеющим детей-инвалидов, страдающим тяжелой формой хронических заболеваний)</t>
  </si>
  <si>
    <t>Предоставление социальных выплат в размере 40 процентов от расчетной стоимости жилья на строительство или приобретение жилья на первичном или вторичном рынке у любых физических или юридических лиц, а также на погашение основной суммы долга и уплату процентов по жилищным кредитам или займам</t>
  </si>
  <si>
    <t>Молодые семьи, находящиеся в сложной жизненной ситуации, семьи молодых специалистов, нуждающиеся в улучшении жилищных условий, возраст супругов (единственного родителя) в которых не превышает 35 лет</t>
  </si>
  <si>
    <t>Предоставление социальных выплат в размере 5-20 процентов от расчетной стоимости жилья на погашение части стоимости жилья в случае рождения (усыновления) ребенка</t>
  </si>
  <si>
    <t>Нуждающиеся в улучшении жилищных условий молодые семьи, возраст супругов (единственного родителя) в которых не превышает 35 лет, имеющие одного и более детей в возрасте до 3 лет</t>
  </si>
  <si>
    <t>Итого по разделу VI</t>
  </si>
  <si>
    <t>VII. Государственная поддержка семьи и детей в сфере молодежной политики</t>
  </si>
  <si>
    <t>Развитие молодежи Гайского городского округа</t>
  </si>
  <si>
    <t>Комплексные меры по профилактике наркомании и вредных зависимостей</t>
  </si>
  <si>
    <t>Обеспечение мер, направленных на профилактику наркомании, других асоциальных явлений, формирование здорового образа жизни</t>
  </si>
  <si>
    <t>Итого по разделу VII</t>
  </si>
  <si>
    <t>Итого расходов</t>
  </si>
  <si>
    <t>Предоставление дополнительного образования детям в сфере образования и культуры</t>
  </si>
  <si>
    <t>Всего расходов</t>
  </si>
  <si>
    <t xml:space="preserve">                </t>
  </si>
  <si>
    <t xml:space="preserve">  (в рублях)</t>
  </si>
  <si>
    <t>Обеспечение деятельности  и содержание зданий и сооружений спортивных школ</t>
  </si>
  <si>
    <t>Основное мероприятие "Обеспечение условий для развития физической культуры и спорта в учреждениях спортивной подготовки"</t>
  </si>
  <si>
    <t>Реализация мероприятий по обеспечению жильем молодых семей</t>
  </si>
  <si>
    <t>Направления поддержки семьи и детей</t>
  </si>
  <si>
    <t>Осуществление переданных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</si>
  <si>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</si>
  <si>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Предоставление социальных выплат на приобретение (строительство) жилья отдельным категориям молодых семей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</si>
  <si>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</si>
  <si>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Проведение капитального ремонта в спортивных залах общеобразовательных организаций, расположенных в сельской местности</t>
  </si>
  <si>
    <t>Проведение мероприятий по формированию сети образовательных организаций, в которых созданы условия для инклюзивного образования детей-инвалидов</t>
  </si>
  <si>
    <t>2021 год</t>
  </si>
  <si>
    <r>
      <t>Цель:</t>
    </r>
    <r>
      <rPr>
        <b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Создание благоприятных условий для комплексного развития и жизнедеятельности детей</t>
    </r>
  </si>
  <si>
    <r>
      <t xml:space="preserve">Цель: </t>
    </r>
    <r>
      <rPr>
        <i/>
        <sz val="11"/>
        <rFont val="Times New Roman"/>
        <family val="1"/>
      </rPr>
      <t>Расширение доступа населения к культурным ценностям и информации и обеспечение прав граждан на участие в культурной жизни и реализация творческого потенциала населения</t>
    </r>
  </si>
  <si>
    <r>
      <t>Цель: Р</t>
    </r>
    <r>
      <rPr>
        <i/>
        <sz val="11"/>
        <rFont val="Times New Roman"/>
        <family val="1"/>
      </rPr>
      <t xml:space="preserve">азвитие детско-юношеского спорта с целью вовлечения подрастающего поколения в активные занятия физической культурой и спортом, использование этих занятий для сохранения и укрепления здоровья детей и подростков, их физического и духовного совершенствования </t>
    </r>
  </si>
  <si>
    <r>
      <t>Цель</t>
    </r>
    <r>
      <rPr>
        <i/>
        <sz val="11"/>
        <rFont val="Times New Roman"/>
        <family val="1"/>
      </rPr>
      <t>: Развитие семейных форм устройства детей-сирот, оставшихся без попечения родителей; создание благоприятных условий для комплексного развития и жизнедеятельности детей-сирот, оставшихся без попечения родителей</t>
    </r>
  </si>
  <si>
    <r>
      <t xml:space="preserve">Цель: </t>
    </r>
    <r>
      <rPr>
        <i/>
        <sz val="11"/>
        <rFont val="Times New Roman"/>
        <family val="1"/>
      </rPr>
      <t>Увеличение объема ввода в эксплуатацию жилья экономического класса и объектов инфраструктуры на вовлеченных в экономический оборот в целях жилищного строительства земельных участках, оказание на муниципальном уровне поддержки в решении жилищной проблемы молодым семьям, возраст каждого из супругов в которых не превышает 35 лет, признанным в установленном порядке нуждающимися в улучшении жилищных условий</t>
    </r>
  </si>
  <si>
    <t>Капитальный и текущий ремонт зданий и сооружений муниципальных учреждений и организаций</t>
  </si>
  <si>
    <t>2022 год</t>
  </si>
  <si>
    <t>Муниципальная программа "Безопасность населения Гайского городского округа"</t>
  </si>
  <si>
    <t>29.0.00.00000</t>
  </si>
  <si>
    <t>Подпрограмма "Комплексные меры по профилактике наркомании и вредных зависимостей в МО "Гайский городской округ Оренбургской области"</t>
  </si>
  <si>
    <t>29.3.00.00000</t>
  </si>
  <si>
    <t>29.3.01.60330</t>
  </si>
  <si>
    <t>Основное мероприятие "Обеспечение мер, направленных на профилактику наркомании, других асоциальных явлений, формирование здорового образа жизни"</t>
  </si>
  <si>
    <t>29.3.01.00000</t>
  </si>
  <si>
    <t>Муниципальная программа "Создание комфортных условий проживания на территории Гайского городского округа"</t>
  </si>
  <si>
    <t>Подпрограмма "Комплексное освоение и развитие территории Гайского городского округа в целях жилищного строительства"</t>
  </si>
  <si>
    <t>40.0.00.00000</t>
  </si>
  <si>
    <t>40.1.00.00000</t>
  </si>
  <si>
    <t>Основное мероприятие "Обеспечение жильем отдельных категорий граждан в рамках переданных полномочий"</t>
  </si>
  <si>
    <t>40.1.03.00000</t>
  </si>
  <si>
    <t>40.1.03.80500</t>
  </si>
  <si>
    <t>40.1.03.80510</t>
  </si>
  <si>
    <t>40.1.03.R0820</t>
  </si>
  <si>
    <t>Муниципальная программа "Развитие образования Гайского городского округа Оренбургской области"</t>
  </si>
  <si>
    <t>37.0.00.00000</t>
  </si>
  <si>
    <t>Подпрограмма "Развитие дошкольного, общего образования и дополнительного образования детей"</t>
  </si>
  <si>
    <t>37.1.00.00000</t>
  </si>
  <si>
    <t>37.1.01.80981</t>
  </si>
  <si>
    <t>37.1.01.00000</t>
  </si>
  <si>
    <t>Основное мероприятие "Развитие дошкольного образования"</t>
  </si>
  <si>
    <t>37.1.01.20060</t>
  </si>
  <si>
    <t>37.1.01.80260</t>
  </si>
  <si>
    <t>37.1.01.80190</t>
  </si>
  <si>
    <t>Основное мероприятие "Развитие общего образования"</t>
  </si>
  <si>
    <t>37.1.02.00000</t>
  </si>
  <si>
    <t>37.1.02.80982</t>
  </si>
  <si>
    <t>Обеспечение деятельности организаций общего образования и содержания зданий, сооружений муниципальных образовательных организаций, реализующих программу общего образования</t>
  </si>
  <si>
    <t>37.1.02.20070</t>
  </si>
  <si>
    <t>37.1.02.60500</t>
  </si>
  <si>
    <t>Реализация социально значимых мероприятий</t>
  </si>
  <si>
    <t>Основное мероприятие "Развитие дополнительного образования детей в муниципальных организациях"</t>
  </si>
  <si>
    <t>Региональный проект «Успех каждого ребенка»</t>
  </si>
  <si>
    <t>37.1.Е2.00000</t>
  </si>
  <si>
    <t>37.1.Е2.50970</t>
  </si>
  <si>
    <t>37.1.Е2.S1040</t>
  </si>
  <si>
    <t>37.1.03.00000</t>
  </si>
  <si>
    <t>37.1.03.20080</t>
  </si>
  <si>
    <t>Приоритетный проект Оренбургской области «Создание универсальной безбарьерной среды для инклюзивного образования детей-инвалидов»</t>
  </si>
  <si>
    <t>37.1.П8.00000</t>
  </si>
  <si>
    <t>Мероприятия государственной программы Российской Федерации «Доступная среда»</t>
  </si>
  <si>
    <t>37.1.П8.L0270</t>
  </si>
  <si>
    <t>37.1.П8.S1050</t>
  </si>
  <si>
    <t>Основное мероприятие "Организация отдыха детей и подростков в каникулярное время"</t>
  </si>
  <si>
    <t>37.1.04.00000</t>
  </si>
  <si>
    <t>37.1.04.60070</t>
  </si>
  <si>
    <t>37.1.04.80530</t>
  </si>
  <si>
    <t>37.2.00.00000</t>
  </si>
  <si>
    <t>Подпрограмма "Защита прав детей, государственная поддержка детей - сирот и детей, оставшихся без попечения родителей"</t>
  </si>
  <si>
    <t>Основное мероприятие "Оказание мер социальной поддержки в области охраны семьи и детства"</t>
  </si>
  <si>
    <t>37.2.01.00000</t>
  </si>
  <si>
    <t>37.2.01.52600</t>
  </si>
  <si>
    <t>37.2.01.88110</t>
  </si>
  <si>
    <t>37.2.01.88120</t>
  </si>
  <si>
    <t>Подпрограмма "Совершенствование организации питания в образовательных организациях"</t>
  </si>
  <si>
    <t>37.3.00.00000</t>
  </si>
  <si>
    <t>37.3.01.00000</t>
  </si>
  <si>
    <t>Основное мероприятие "Проведение мероприятий по организации питания учащихся в общеобразовательных организациях"</t>
  </si>
  <si>
    <t>37.3.02.00000</t>
  </si>
  <si>
    <t>Основное мероприятие "Модернизация материально-технической базы пищеблоков образовательных организаций"</t>
  </si>
  <si>
    <t>Основное мероприятие "Организация государственной защиты и поддержки в сфере охраны семьи и детства"</t>
  </si>
  <si>
    <t>37.5.02.00000</t>
  </si>
  <si>
    <t>37.5.02.80954</t>
  </si>
  <si>
    <t>Муниципальная программа "Развитие культуры Гайского городского округа Оренбургской области"</t>
  </si>
  <si>
    <t>38.0.00.00000</t>
  </si>
  <si>
    <t>38.1.00.00000</t>
  </si>
  <si>
    <t>38.1.01.00000</t>
  </si>
  <si>
    <t>38.1.01.20150</t>
  </si>
  <si>
    <t>38.2.00.00000</t>
  </si>
  <si>
    <t>Основное мероприятие "Создание условий для деятельности клубных формирований, развитие местного традиционного народного творчества, а также сохранение, возрождение и развитие народных художественных промыслов и ремесел"</t>
  </si>
  <si>
    <t>38.2.01.00000</t>
  </si>
  <si>
    <t>38.2.01.20100</t>
  </si>
  <si>
    <t>Организация культурно-досуговой деятельности, а также развитие местного традиционного народного художественного творчества, народных художественных промыслов</t>
  </si>
  <si>
    <t>38.2.02.00000</t>
  </si>
  <si>
    <t>Основное мероприятие "Предоставление дополнительного образования в сфере культуры"</t>
  </si>
  <si>
    <t>38.2.02.20080</t>
  </si>
  <si>
    <t>25.0.00.00000</t>
  </si>
  <si>
    <t>Муниципальная программа "Развитие физической культуры и массового спорта на территории Гайского городского округа"</t>
  </si>
  <si>
    <t>Подпрограмма "Развитие физической культуры и массового спорта"</t>
  </si>
  <si>
    <t>25.1.00.00000</t>
  </si>
  <si>
    <t>25.1.01.00000</t>
  </si>
  <si>
    <t>Основное мероприятие "Организация и проведение физкультурных мероприятий и массовых спортивных мероприятий, участие команд в соревнованиях различного уровня, в соответствии с календарным планом"</t>
  </si>
  <si>
    <t>25.1.01.60220</t>
  </si>
  <si>
    <t>Основное мероприятие "Организация и проведение официальных физкультурных (физкультурно-оздоровительных) мероприятий"</t>
  </si>
  <si>
    <t>25.1.02.00000</t>
  </si>
  <si>
    <t>25.1.02.20160</t>
  </si>
  <si>
    <t>25.1.06.00000</t>
  </si>
  <si>
    <t>25.1.06.60150</t>
  </si>
  <si>
    <t>25.1.06.20180</t>
  </si>
  <si>
    <t>Муниципальная программа "Молодежь Гайского городского округа"</t>
  </si>
  <si>
    <t>34.0.00.00000</t>
  </si>
  <si>
    <t>Основное мероприятие "Организация и проведение мероприятий в области молодежной политики"</t>
  </si>
  <si>
    <t>34.0.01.00000</t>
  </si>
  <si>
    <t>34.0.01.60170</t>
  </si>
  <si>
    <t>Основное мероприятие "Финансовое обеспечение выполнения муниципального задания МБУ "Городской молодежный центр"</t>
  </si>
  <si>
    <t>34.0.03.00000</t>
  </si>
  <si>
    <t>34.0.03.20090</t>
  </si>
  <si>
    <t>Муниципальная программа "Молодая семья в Гайском городском округе"</t>
  </si>
  <si>
    <t>35.0.00.00000</t>
  </si>
  <si>
    <t>Основное мероприятие "Улучшение жилищных условий молодых семей"</t>
  </si>
  <si>
    <t>35.0.01.00000</t>
  </si>
  <si>
    <t>35.0.01.L4970</t>
  </si>
  <si>
    <t>35.0.01.S0810</t>
  </si>
  <si>
    <t>Муниципальная программа "Комплексное развитие муниципального управления Гайского городского округа"</t>
  </si>
  <si>
    <t>Основное мероприятие "Своевременное, качественное исполнение полномочий по решению вопросов местного значения и переданных государственных полномочий"</t>
  </si>
  <si>
    <t>28.0.00.00000</t>
  </si>
  <si>
    <t>Подпрограмма "Обеспечение информационно-методической и финансово-хозяйственной деятельности организаций образования"</t>
  </si>
  <si>
    <t>37.5.00.00000</t>
  </si>
  <si>
    <t>37.1.01.60500</t>
  </si>
  <si>
    <t>Цель: Обеспечение высокого качества образования в Гайском городском округе в соответствии с меняющимися запросами населения и перспективными задачами развития общества и экономики</t>
  </si>
  <si>
    <r>
      <t>Цель: Создание условий для успешной социализации и эффективной самореализации молодых людей, использование потенциала молодежи в интересах социально-экономического, общественно-политического и культурного развития</t>
    </r>
    <r>
      <rPr>
        <i/>
        <sz val="11"/>
        <color indexed="10"/>
        <rFont val="Times New Roman"/>
        <family val="1"/>
      </rPr>
      <t xml:space="preserve"> </t>
    </r>
    <r>
      <rPr>
        <i/>
        <sz val="11"/>
        <rFont val="Times New Roman"/>
        <family val="1"/>
      </rPr>
      <t>Гайского городского округа</t>
    </r>
  </si>
  <si>
    <t>37.3.01.L3040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</si>
  <si>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</si>
  <si>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37.3.01.S1370</t>
  </si>
  <si>
    <t>Дополнительное финансовое обеспечение мероприятий по организации питания обучающихся 5-11 классов в общеобразовательных организациях</t>
  </si>
  <si>
    <t>37.1.02.53030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</si>
  <si>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</si>
  <si>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37.3.02.60200</t>
  </si>
  <si>
    <t>Оснащение материально-технической базы пищеблоков образовательных организаций</t>
  </si>
  <si>
    <t>Распределение бюджетных ассигнований, направляемых на поддержку семьи и детей в Гайском городском округе («Детский бюджет»), на 2021 год и на плановый период 2022 и 2023 годов</t>
  </si>
  <si>
    <t>2023 год</t>
  </si>
  <si>
    <t>Осуществление переданных полномочий по фин. обеспечению бесплатным двухразовым питанием лиц с ограниченными возможностями здоровья, обучающихся в муниц. общеобраз.-х организациях, а также выплату ежемесячной денежной компенсации двухразового питания обучающимся с ограниченными возможностями здоровья, осваивающим программы начального общего, основного общего и среднего общего образования на дому, компенсации расходов на двухразовое питание лицам с огранич. возможностями здоровья</t>
  </si>
  <si>
    <t>37.3.01.81380</t>
  </si>
  <si>
    <t>Основное мероприятие "Реализация мероприятий проекта "Народный бюджет"</t>
  </si>
  <si>
    <t>25.1.07.00000</t>
  </si>
  <si>
    <t>25.1.07.60180</t>
  </si>
  <si>
    <t>Приоритетный проект Оренбургской области «Вовлечение жителей муниципальных образований Оренбургской области в процесс выбора и реализации проектов развития общественной инфраструктуры, основанных на местных инициативах»</t>
  </si>
  <si>
    <t>Мероприятия, направленные на обеспечение участия населения в решении вопросов социально-экономического развития муниципального образования Гайский городской округ (Приобретение спортивно-игровой площадки в рамках проекта "Народный бюджет")</t>
  </si>
  <si>
    <t>Реализация социально значимых мероприятий (Приобретение спортивно-игровой площадки)</t>
  </si>
  <si>
    <t>38.2.П5.00000</t>
  </si>
  <si>
    <t>38.2.П5.60500</t>
  </si>
  <si>
    <t>на 2021 год и на плановый период 2022 и 2023 годов</t>
  </si>
  <si>
    <t>Реализация проектов развития общественной инфраструктуры, основанных на местных инициативах (Ремонт клуба п.Теркла)</t>
  </si>
  <si>
    <t>38.2.П5.S1404</t>
  </si>
  <si>
    <t>Реализация проектов развития общественной инфраструктуры, основанных на местных инициативах (Благоустройство территории центра досуга в п.Халилово)</t>
  </si>
  <si>
    <t>38.2.П5.S1407</t>
  </si>
  <si>
    <t>Реализация проектов развития общественной инфраструктуры, основанных на местных инициативах (приобретение спорт.площадки в п.Ириклинский)</t>
  </si>
  <si>
    <t>25.1.П5.S1403</t>
  </si>
  <si>
    <t>25.1.П5.00000</t>
  </si>
  <si>
    <t>Реализация проектов развития общественной инфраструктуры, основанных на местных инициативах (приобретение спортивно-игровой площадки в с.Вишневое)</t>
  </si>
  <si>
    <t>25.1.П5.S1405</t>
  </si>
  <si>
    <t>Реализация проектов развития общественной инфраструктуры, основанных на местных инициативах (приобретение детской спортивно-игровой площадки в с.Банное)</t>
  </si>
  <si>
    <t>25.1.П5.S1406</t>
  </si>
  <si>
    <t>Реализация проектов развития общественной инфраструктуры, основанных на местных инициативах (приобретение детской спортивно-игровой площадки в с.Писаревка)</t>
  </si>
  <si>
    <t>25.1.П5.S1408</t>
  </si>
  <si>
    <t>25.1.П.60500</t>
  </si>
  <si>
    <t>Таблица 1                                                                                          к приложению № 8                                                                   к решению Совета депутатов Гайского городского округа от  24.12.2020 № 24</t>
  </si>
  <si>
    <t>Таблица 2                                                                                                 к приложению № 8                                                                          к решению Совета депутатов Гайского городского округа от 24.12.2020 №24</t>
  </si>
  <si>
    <t>28.1.01.00000</t>
  </si>
  <si>
    <t>28.1.01.80951</t>
  </si>
  <si>
    <t>Основное мероприятие "Обеспечение условий для доступа к объектам спорта  на территории муниципального образования Гайский городской округ"</t>
  </si>
  <si>
    <t>25.1.08.00000</t>
  </si>
  <si>
    <t>Обеспечение деятельности МАУ  "Физкультурно-оздоровительный комплекс "Горняк"</t>
  </si>
  <si>
    <t>25.1.08.20220</t>
  </si>
  <si>
    <t>Таблица 2                                                                                                 к приложению № 7                                                                          к решению Совета депутатов Гайского городского округа от 30.09.2021 № 67</t>
  </si>
  <si>
    <t>Таблица 1                                                                                          к приложению № 7                                                                   к решению Совета депутатов Гайского городского округа от 30.09.2021 № 67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</si>
</sst>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"/>
    <numFmt numFmtId="201" formatCode="0000000000"/>
  </numFmts>
  <fonts count="4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2" fillId="0" borderId="0" xfId="0" applyFont="1" applyAlignment="1">
      <alignment wrapText="1"/>
    </xf>
    <xf numFmtId="201" fontId="6" fillId="0" borderId="0" xfId="53" applyNumberFormat="1" applyFont="1" applyAlignment="1" applyProtection="1">
      <alignment wrapText="1"/>
      <protection hidden="1"/>
    </xf>
    <xf numFmtId="0" fontId="2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center" wrapText="1"/>
    </xf>
    <xf numFmtId="4" fontId="9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center" wrapText="1"/>
    </xf>
    <xf numFmtId="4" fontId="10" fillId="0" borderId="10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center" wrapText="1"/>
    </xf>
    <xf numFmtId="4" fontId="8" fillId="0" borderId="11" xfId="0" applyNumberFormat="1" applyFont="1" applyBorder="1" applyAlignment="1">
      <alignment horizontal="center" wrapText="1"/>
    </xf>
    <xf numFmtId="201" fontId="8" fillId="0" borderId="10" xfId="53" applyNumberFormat="1" applyFont="1" applyBorder="1" applyAlignment="1" applyProtection="1">
      <alignment wrapText="1"/>
      <protection hidden="1"/>
    </xf>
    <xf numFmtId="4" fontId="8" fillId="0" borderId="10" xfId="53" applyNumberFormat="1" applyFont="1" applyBorder="1" applyAlignment="1" applyProtection="1">
      <alignment horizontal="center" wrapText="1"/>
      <protection hidden="1"/>
    </xf>
    <xf numFmtId="0" fontId="10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4" fontId="10" fillId="0" borderId="12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justify"/>
    </xf>
    <xf numFmtId="0" fontId="8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0" fillId="32" borderId="0" xfId="0" applyFill="1" applyAlignment="1">
      <alignment/>
    </xf>
    <xf numFmtId="0" fontId="4" fillId="32" borderId="0" xfId="0" applyFont="1" applyFill="1" applyAlignment="1">
      <alignment horizontal="right"/>
    </xf>
    <xf numFmtId="0" fontId="8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vertical="top" wrapText="1"/>
    </xf>
    <xf numFmtId="4" fontId="8" fillId="32" borderId="10" xfId="0" applyNumberFormat="1" applyFont="1" applyFill="1" applyBorder="1" applyAlignment="1">
      <alignment vertical="top" wrapText="1"/>
    </xf>
    <xf numFmtId="4" fontId="7" fillId="32" borderId="10" xfId="0" applyNumberFormat="1" applyFont="1" applyFill="1" applyBorder="1" applyAlignment="1">
      <alignment vertical="top" wrapText="1"/>
    </xf>
    <xf numFmtId="4" fontId="10" fillId="32" borderId="10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32" borderId="0" xfId="0" applyFont="1" applyFill="1" applyAlignment="1">
      <alignment horizontal="left" wrapText="1"/>
    </xf>
    <xf numFmtId="4" fontId="7" fillId="32" borderId="10" xfId="0" applyNumberFormat="1" applyFont="1" applyFill="1" applyBorder="1" applyAlignment="1">
      <alignment vertical="top" wrapText="1"/>
    </xf>
    <xf numFmtId="4" fontId="9" fillId="32" borderId="10" xfId="0" applyNumberFormat="1" applyFont="1" applyFill="1" applyBorder="1" applyAlignment="1">
      <alignment horizontal="center" vertical="top" wrapText="1"/>
    </xf>
    <xf numFmtId="4" fontId="7" fillId="32" borderId="10" xfId="0" applyNumberFormat="1" applyFont="1" applyFill="1" applyBorder="1" applyAlignment="1">
      <alignment horizontal="center" wrapText="1"/>
    </xf>
    <xf numFmtId="4" fontId="10" fillId="32" borderId="10" xfId="0" applyNumberFormat="1" applyFont="1" applyFill="1" applyBorder="1" applyAlignment="1">
      <alignment vertical="top" wrapText="1"/>
    </xf>
    <xf numFmtId="4" fontId="8" fillId="32" borderId="10" xfId="0" applyNumberFormat="1" applyFont="1" applyFill="1" applyBorder="1" applyAlignment="1">
      <alignment horizontal="center" vertical="top" wrapText="1"/>
    </xf>
    <xf numFmtId="4" fontId="7" fillId="32" borderId="10" xfId="0" applyNumberFormat="1" applyFont="1" applyFill="1" applyBorder="1" applyAlignment="1">
      <alignment horizontal="center" vertical="top" wrapText="1"/>
    </xf>
    <xf numFmtId="4" fontId="11" fillId="32" borderId="10" xfId="0" applyNumberFormat="1" applyFont="1" applyFill="1" applyBorder="1" applyAlignment="1">
      <alignment horizontal="center" vertical="top" wrapText="1"/>
    </xf>
    <xf numFmtId="4" fontId="8" fillId="32" borderId="10" xfId="0" applyNumberFormat="1" applyFont="1" applyFill="1" applyBorder="1" applyAlignment="1">
      <alignment vertical="top" wrapText="1"/>
    </xf>
    <xf numFmtId="0" fontId="7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vertical="top" wrapText="1"/>
    </xf>
    <xf numFmtId="4" fontId="10" fillId="32" borderId="10" xfId="0" applyNumberFormat="1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left" vertical="top" wrapText="1"/>
    </xf>
    <xf numFmtId="0" fontId="10" fillId="32" borderId="10" xfId="0" applyFont="1" applyFill="1" applyBorder="1" applyAlignment="1">
      <alignment vertical="top" wrapText="1"/>
    </xf>
    <xf numFmtId="0" fontId="3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wrapText="1"/>
    </xf>
    <xf numFmtId="0" fontId="11" fillId="32" borderId="10" xfId="0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9"/>
  <sheetViews>
    <sheetView tabSelected="1" zoomScalePageLayoutView="0" workbookViewId="0" topLeftCell="A1">
      <selection activeCell="D2" sqref="D2"/>
    </sheetView>
  </sheetViews>
  <sheetFormatPr defaultColWidth="8.7109375" defaultRowHeight="12.75"/>
  <cols>
    <col min="1" max="1" width="68.00390625" style="5" customWidth="1"/>
    <col min="2" max="2" width="17.140625" style="5" customWidth="1"/>
    <col min="3" max="3" width="19.421875" style="5" bestFit="1" customWidth="1"/>
    <col min="4" max="4" width="19.140625" style="5" customWidth="1"/>
    <col min="5" max="5" width="18.00390625" style="5" customWidth="1"/>
    <col min="6" max="16384" width="8.7109375" style="5" customWidth="1"/>
  </cols>
  <sheetData>
    <row r="1" spans="4:5" ht="52.5" customHeight="1">
      <c r="D1" s="35" t="s">
        <v>270</v>
      </c>
      <c r="E1" s="35"/>
    </row>
    <row r="3" spans="4:5" ht="52.5" customHeight="1">
      <c r="D3" s="35" t="s">
        <v>261</v>
      </c>
      <c r="E3" s="35"/>
    </row>
    <row r="4" spans="1:5" ht="12.75">
      <c r="A4" s="33" t="s">
        <v>234</v>
      </c>
      <c r="B4" s="33"/>
      <c r="C4" s="33"/>
      <c r="D4" s="33"/>
      <c r="E4" s="33"/>
    </row>
    <row r="5" spans="1:5" ht="24" customHeight="1">
      <c r="A5" s="33"/>
      <c r="B5" s="33"/>
      <c r="C5" s="33"/>
      <c r="D5" s="33"/>
      <c r="E5" s="33"/>
    </row>
    <row r="6" spans="1:5" ht="12" customHeight="1">
      <c r="A6" s="6"/>
      <c r="B6" s="7"/>
      <c r="C6" s="7"/>
      <c r="D6" s="7"/>
      <c r="E6" s="6" t="s">
        <v>0</v>
      </c>
    </row>
    <row r="7" spans="1:5" ht="18.75" customHeight="1">
      <c r="A7" s="34" t="s">
        <v>1</v>
      </c>
      <c r="B7" s="34" t="s">
        <v>2</v>
      </c>
      <c r="C7" s="34" t="s">
        <v>3</v>
      </c>
      <c r="D7" s="34"/>
      <c r="E7" s="34"/>
    </row>
    <row r="8" spans="1:5" ht="14.25">
      <c r="A8" s="34"/>
      <c r="B8" s="34"/>
      <c r="C8" s="32" t="s">
        <v>105</v>
      </c>
      <c r="D8" s="32" t="s">
        <v>112</v>
      </c>
      <c r="E8" s="32" t="s">
        <v>235</v>
      </c>
    </row>
    <row r="9" spans="1:5" ht="28.5" hidden="1">
      <c r="A9" s="8" t="s">
        <v>113</v>
      </c>
      <c r="B9" s="9" t="s">
        <v>114</v>
      </c>
      <c r="C9" s="10">
        <f>C10</f>
        <v>0</v>
      </c>
      <c r="D9" s="10">
        <f aca="true" t="shared" si="0" ref="D9:E11">D10</f>
        <v>0</v>
      </c>
      <c r="E9" s="10">
        <f t="shared" si="0"/>
        <v>0</v>
      </c>
    </row>
    <row r="10" spans="1:5" ht="42.75" hidden="1">
      <c r="A10" s="8" t="s">
        <v>115</v>
      </c>
      <c r="B10" s="9" t="s">
        <v>116</v>
      </c>
      <c r="C10" s="10">
        <f>C11</f>
        <v>0</v>
      </c>
      <c r="D10" s="10">
        <f t="shared" si="0"/>
        <v>0</v>
      </c>
      <c r="E10" s="10">
        <f t="shared" si="0"/>
        <v>0</v>
      </c>
    </row>
    <row r="11" spans="1:5" ht="45" hidden="1">
      <c r="A11" s="11" t="s">
        <v>118</v>
      </c>
      <c r="B11" s="12" t="s">
        <v>119</v>
      </c>
      <c r="C11" s="13"/>
      <c r="D11" s="13">
        <f t="shared" si="0"/>
        <v>0</v>
      </c>
      <c r="E11" s="13">
        <f t="shared" si="0"/>
        <v>0</v>
      </c>
    </row>
    <row r="12" spans="1:5" ht="15" hidden="1">
      <c r="A12" s="11" t="s">
        <v>4</v>
      </c>
      <c r="B12" s="12" t="s">
        <v>117</v>
      </c>
      <c r="C12" s="13"/>
      <c r="D12" s="13">
        <v>0</v>
      </c>
      <c r="E12" s="13">
        <v>0</v>
      </c>
    </row>
    <row r="13" spans="1:5" ht="30.75" customHeight="1">
      <c r="A13" s="8" t="s">
        <v>120</v>
      </c>
      <c r="B13" s="9" t="s">
        <v>122</v>
      </c>
      <c r="C13" s="10">
        <f aca="true" t="shared" si="1" ref="C13:E14">SUM(C14)</f>
        <v>21700900</v>
      </c>
      <c r="D13" s="10">
        <f t="shared" si="1"/>
        <v>20913600</v>
      </c>
      <c r="E13" s="10">
        <f t="shared" si="1"/>
        <v>20913600</v>
      </c>
    </row>
    <row r="14" spans="1:5" ht="28.5">
      <c r="A14" s="8" t="s">
        <v>121</v>
      </c>
      <c r="B14" s="9" t="s">
        <v>123</v>
      </c>
      <c r="C14" s="10">
        <f t="shared" si="1"/>
        <v>21700900</v>
      </c>
      <c r="D14" s="10">
        <f t="shared" si="1"/>
        <v>20913600</v>
      </c>
      <c r="E14" s="10">
        <f t="shared" si="1"/>
        <v>20913600</v>
      </c>
    </row>
    <row r="15" spans="1:5" ht="30">
      <c r="A15" s="11" t="s">
        <v>124</v>
      </c>
      <c r="B15" s="12" t="s">
        <v>125</v>
      </c>
      <c r="C15" s="13">
        <f>SUM(C16:C18)</f>
        <v>21700900</v>
      </c>
      <c r="D15" s="13">
        <f>SUM(D16:D18)</f>
        <v>20913600</v>
      </c>
      <c r="E15" s="13">
        <f>SUM(E16:E18)</f>
        <v>20913600</v>
      </c>
    </row>
    <row r="16" spans="1:5" ht="45">
      <c r="A16" s="14" t="s">
        <v>5</v>
      </c>
      <c r="B16" s="15" t="s">
        <v>126</v>
      </c>
      <c r="C16" s="16">
        <v>3019400</v>
      </c>
      <c r="D16" s="16">
        <v>1320000</v>
      </c>
      <c r="E16" s="16">
        <v>1320000</v>
      </c>
    </row>
    <row r="17" spans="1:10" ht="60">
      <c r="A17" s="17" t="s">
        <v>99</v>
      </c>
      <c r="B17" s="12" t="s">
        <v>127</v>
      </c>
      <c r="C17" s="18">
        <v>9527900</v>
      </c>
      <c r="D17" s="18">
        <v>10466500</v>
      </c>
      <c r="E17" s="18">
        <v>10466500</v>
      </c>
      <c r="F17" s="4"/>
      <c r="G17" s="4"/>
      <c r="H17" s="4"/>
      <c r="I17" s="4"/>
      <c r="J17" s="4"/>
    </row>
    <row r="18" spans="1:5" ht="45">
      <c r="A18" s="19" t="s">
        <v>100</v>
      </c>
      <c r="B18" s="20" t="s">
        <v>128</v>
      </c>
      <c r="C18" s="21">
        <v>9153600</v>
      </c>
      <c r="D18" s="21">
        <v>9127100</v>
      </c>
      <c r="E18" s="21">
        <v>9127100</v>
      </c>
    </row>
    <row r="19" spans="1:5" ht="28.5">
      <c r="A19" s="8" t="s">
        <v>129</v>
      </c>
      <c r="B19" s="9" t="s">
        <v>130</v>
      </c>
      <c r="C19" s="10">
        <f>SUM(C20+C43+C48+C55)</f>
        <v>714355254.23</v>
      </c>
      <c r="D19" s="10">
        <f>SUM(D20+D43+D48+D55)</f>
        <v>610578347</v>
      </c>
      <c r="E19" s="10">
        <f>SUM(E20+E43+E48+E55)</f>
        <v>610602947</v>
      </c>
    </row>
    <row r="20" spans="1:5" ht="28.5">
      <c r="A20" s="8" t="s">
        <v>131</v>
      </c>
      <c r="B20" s="9" t="s">
        <v>132</v>
      </c>
      <c r="C20" s="10">
        <f>SUM(C21+C27+C32+C34+C37+C40)</f>
        <v>654334920.74</v>
      </c>
      <c r="D20" s="10">
        <f>SUM(D21+D27+D32+D34+D37+D40)</f>
        <v>576120970</v>
      </c>
      <c r="E20" s="10">
        <f>SUM(E21+E27+E32+E34+E37+E40)</f>
        <v>576120970</v>
      </c>
    </row>
    <row r="21" spans="1:5" ht="15">
      <c r="A21" s="11" t="s">
        <v>135</v>
      </c>
      <c r="B21" s="12" t="s">
        <v>134</v>
      </c>
      <c r="C21" s="13">
        <f>SUM(C22:C26)</f>
        <v>210913421</v>
      </c>
      <c r="D21" s="13">
        <f>SUM(D22:D26)</f>
        <v>169386462</v>
      </c>
      <c r="E21" s="13">
        <f>SUM(E22:E26)</f>
        <v>169386462</v>
      </c>
    </row>
    <row r="22" spans="1:5" ht="45">
      <c r="A22" s="11" t="s">
        <v>6</v>
      </c>
      <c r="B22" s="12" t="s">
        <v>133</v>
      </c>
      <c r="C22" s="13">
        <v>98606600</v>
      </c>
      <c r="D22" s="13">
        <v>86878600</v>
      </c>
      <c r="E22" s="13">
        <v>86878600</v>
      </c>
    </row>
    <row r="23" spans="1:5" ht="45">
      <c r="A23" s="11" t="s">
        <v>7</v>
      </c>
      <c r="B23" s="12" t="s">
        <v>136</v>
      </c>
      <c r="C23" s="13">
        <v>104792621</v>
      </c>
      <c r="D23" s="13">
        <v>74912962</v>
      </c>
      <c r="E23" s="13">
        <v>74912962</v>
      </c>
    </row>
    <row r="24" spans="1:5" ht="22.5" customHeight="1">
      <c r="A24" s="11" t="s">
        <v>145</v>
      </c>
      <c r="B24" s="12" t="s">
        <v>223</v>
      </c>
      <c r="C24" s="13">
        <v>453300</v>
      </c>
      <c r="D24" s="13"/>
      <c r="E24" s="13"/>
    </row>
    <row r="25" spans="1:5" ht="60">
      <c r="A25" s="11" t="s">
        <v>38</v>
      </c>
      <c r="B25" s="12" t="s">
        <v>137</v>
      </c>
      <c r="C25" s="13">
        <v>1271000</v>
      </c>
      <c r="D25" s="13">
        <v>1805000</v>
      </c>
      <c r="E25" s="13">
        <v>1805000</v>
      </c>
    </row>
    <row r="26" spans="1:5" ht="64.5" customHeight="1">
      <c r="A26" s="11" t="s">
        <v>8</v>
      </c>
      <c r="B26" s="12" t="s">
        <v>138</v>
      </c>
      <c r="C26" s="13">
        <v>5789900</v>
      </c>
      <c r="D26" s="13">
        <v>5789900</v>
      </c>
      <c r="E26" s="13">
        <v>5789900</v>
      </c>
    </row>
    <row r="27" spans="1:5" ht="15">
      <c r="A27" s="11" t="s">
        <v>139</v>
      </c>
      <c r="B27" s="12" t="s">
        <v>140</v>
      </c>
      <c r="C27" s="13">
        <f>SUM(C28:C31)</f>
        <v>403109172.23</v>
      </c>
      <c r="D27" s="13">
        <f>SUM(D28:D31)</f>
        <v>378136250</v>
      </c>
      <c r="E27" s="13">
        <f>SUM(E28:E31)</f>
        <v>378136250</v>
      </c>
    </row>
    <row r="28" spans="1:5" ht="60">
      <c r="A28" s="11" t="s">
        <v>9</v>
      </c>
      <c r="B28" s="12" t="s">
        <v>141</v>
      </c>
      <c r="C28" s="13">
        <v>232579100</v>
      </c>
      <c r="D28" s="13">
        <v>232579100</v>
      </c>
      <c r="E28" s="13">
        <v>232579100</v>
      </c>
    </row>
    <row r="29" spans="1:5" ht="45">
      <c r="A29" s="11" t="s">
        <v>142</v>
      </c>
      <c r="B29" s="12" t="s">
        <v>143</v>
      </c>
      <c r="C29" s="13">
        <v>140051572.23</v>
      </c>
      <c r="D29" s="13">
        <v>118246350</v>
      </c>
      <c r="E29" s="13">
        <v>118246350</v>
      </c>
    </row>
    <row r="30" spans="1:5" ht="17.25" customHeight="1">
      <c r="A30" s="11" t="s">
        <v>145</v>
      </c>
      <c r="B30" s="12" t="s">
        <v>144</v>
      </c>
      <c r="C30" s="13">
        <v>3167700</v>
      </c>
      <c r="D30" s="13">
        <v>0</v>
      </c>
      <c r="E30" s="13">
        <v>0</v>
      </c>
    </row>
    <row r="31" spans="1:5" ht="29.25" customHeight="1">
      <c r="A31" s="11" t="s">
        <v>231</v>
      </c>
      <c r="B31" s="12" t="s">
        <v>230</v>
      </c>
      <c r="C31" s="13">
        <v>27310800</v>
      </c>
      <c r="D31" s="13">
        <v>27310800</v>
      </c>
      <c r="E31" s="13">
        <v>27310800</v>
      </c>
    </row>
    <row r="32" spans="1:5" ht="30">
      <c r="A32" s="11" t="s">
        <v>146</v>
      </c>
      <c r="B32" s="12" t="s">
        <v>151</v>
      </c>
      <c r="C32" s="13">
        <f>SUM(C33)</f>
        <v>31515485</v>
      </c>
      <c r="D32" s="13">
        <f>SUM(D33)</f>
        <v>21142058</v>
      </c>
      <c r="E32" s="13">
        <f>SUM(E33)</f>
        <v>21142058</v>
      </c>
    </row>
    <row r="33" spans="1:5" ht="33.75" customHeight="1">
      <c r="A33" s="11" t="s">
        <v>10</v>
      </c>
      <c r="B33" s="12" t="s">
        <v>152</v>
      </c>
      <c r="C33" s="13">
        <v>31515485</v>
      </c>
      <c r="D33" s="13">
        <v>21142058</v>
      </c>
      <c r="E33" s="13">
        <v>21142058</v>
      </c>
    </row>
    <row r="34" spans="1:5" ht="32.25" customHeight="1">
      <c r="A34" s="11" t="s">
        <v>158</v>
      </c>
      <c r="B34" s="12" t="s">
        <v>159</v>
      </c>
      <c r="C34" s="13">
        <f>SUM(C35:C36)</f>
        <v>8796842.51</v>
      </c>
      <c r="D34" s="13">
        <f>SUM(D35:D36)</f>
        <v>7456200</v>
      </c>
      <c r="E34" s="13">
        <f>SUM(E35:E36)</f>
        <v>7456200</v>
      </c>
    </row>
    <row r="35" spans="1:5" ht="15">
      <c r="A35" s="11" t="s">
        <v>15</v>
      </c>
      <c r="B35" s="12" t="s">
        <v>160</v>
      </c>
      <c r="C35" s="13">
        <v>1065142.51</v>
      </c>
      <c r="D35" s="13">
        <v>0</v>
      </c>
      <c r="E35" s="13">
        <v>0</v>
      </c>
    </row>
    <row r="36" spans="1:5" ht="30">
      <c r="A36" s="11" t="s">
        <v>16</v>
      </c>
      <c r="B36" s="12" t="s">
        <v>161</v>
      </c>
      <c r="C36" s="13">
        <v>7731700</v>
      </c>
      <c r="D36" s="13">
        <v>7456200</v>
      </c>
      <c r="E36" s="13">
        <v>7456200</v>
      </c>
    </row>
    <row r="37" spans="1:5" ht="15" hidden="1">
      <c r="A37" s="11" t="s">
        <v>147</v>
      </c>
      <c r="B37" s="12" t="s">
        <v>148</v>
      </c>
      <c r="C37" s="13">
        <f>C38+C39</f>
        <v>0</v>
      </c>
      <c r="D37" s="13">
        <f>D38+D39</f>
        <v>0</v>
      </c>
      <c r="E37" s="13">
        <f>E38+E39</f>
        <v>0</v>
      </c>
    </row>
    <row r="38" spans="1:5" ht="30" customHeight="1" hidden="1">
      <c r="A38" s="11" t="s">
        <v>102</v>
      </c>
      <c r="B38" s="12" t="s">
        <v>149</v>
      </c>
      <c r="C38" s="13"/>
      <c r="D38" s="13"/>
      <c r="E38" s="13"/>
    </row>
    <row r="39" spans="1:5" ht="32.25" customHeight="1" hidden="1">
      <c r="A39" s="11" t="s">
        <v>103</v>
      </c>
      <c r="B39" s="12" t="s">
        <v>150</v>
      </c>
      <c r="C39" s="13"/>
      <c r="D39" s="13"/>
      <c r="E39" s="13"/>
    </row>
    <row r="40" spans="1:5" ht="30" hidden="1">
      <c r="A40" s="11" t="s">
        <v>153</v>
      </c>
      <c r="B40" s="12" t="s">
        <v>154</v>
      </c>
      <c r="C40" s="13">
        <f>SUM(C41:C42)</f>
        <v>0</v>
      </c>
      <c r="D40" s="13">
        <f>SUM(D41:D42)</f>
        <v>0</v>
      </c>
      <c r="E40" s="13">
        <f>SUM(E41:E42)</f>
        <v>0</v>
      </c>
    </row>
    <row r="41" spans="1:5" ht="30" hidden="1">
      <c r="A41" s="11" t="s">
        <v>155</v>
      </c>
      <c r="B41" s="12" t="s">
        <v>156</v>
      </c>
      <c r="C41" s="13"/>
      <c r="D41" s="13">
        <v>0</v>
      </c>
      <c r="E41" s="13">
        <v>0</v>
      </c>
    </row>
    <row r="42" spans="1:5" ht="45" hidden="1">
      <c r="A42" s="11" t="s">
        <v>104</v>
      </c>
      <c r="B42" s="12" t="s">
        <v>157</v>
      </c>
      <c r="C42" s="13"/>
      <c r="D42" s="13">
        <v>0</v>
      </c>
      <c r="E42" s="13">
        <v>0</v>
      </c>
    </row>
    <row r="43" spans="1:5" ht="28.5">
      <c r="A43" s="8" t="s">
        <v>163</v>
      </c>
      <c r="B43" s="9" t="s">
        <v>162</v>
      </c>
      <c r="C43" s="10">
        <f>SUM(C44)</f>
        <v>25727000</v>
      </c>
      <c r="D43" s="10">
        <f>SUM(D44)</f>
        <v>25756300</v>
      </c>
      <c r="E43" s="10">
        <f>SUM(E44)</f>
        <v>25780900</v>
      </c>
    </row>
    <row r="44" spans="1:5" ht="30">
      <c r="A44" s="11" t="s">
        <v>164</v>
      </c>
      <c r="B44" s="12" t="s">
        <v>165</v>
      </c>
      <c r="C44" s="13">
        <f>SUM(C45:C47)</f>
        <v>25727000</v>
      </c>
      <c r="D44" s="13">
        <f>SUM(D45:D47)</f>
        <v>25756300</v>
      </c>
      <c r="E44" s="13">
        <f>SUM(E45:E47)</f>
        <v>25780900</v>
      </c>
    </row>
    <row r="45" spans="1:5" ht="30">
      <c r="A45" s="11" t="s">
        <v>11</v>
      </c>
      <c r="B45" s="12" t="s">
        <v>166</v>
      </c>
      <c r="C45" s="13">
        <v>585700</v>
      </c>
      <c r="D45" s="13">
        <v>615000</v>
      </c>
      <c r="E45" s="13">
        <v>639600</v>
      </c>
    </row>
    <row r="46" spans="1:5" ht="32.25" customHeight="1">
      <c r="A46" s="11" t="s">
        <v>12</v>
      </c>
      <c r="B46" s="12" t="s">
        <v>167</v>
      </c>
      <c r="C46" s="13">
        <v>11009900</v>
      </c>
      <c r="D46" s="13">
        <v>11009900</v>
      </c>
      <c r="E46" s="13">
        <v>11009900</v>
      </c>
    </row>
    <row r="47" spans="1:5" ht="45">
      <c r="A47" s="11" t="s">
        <v>13</v>
      </c>
      <c r="B47" s="12" t="s">
        <v>168</v>
      </c>
      <c r="C47" s="13">
        <v>14131400</v>
      </c>
      <c r="D47" s="13">
        <v>14131400</v>
      </c>
      <c r="E47" s="13">
        <v>14131400</v>
      </c>
    </row>
    <row r="48" spans="1:5" ht="28.5">
      <c r="A48" s="8" t="s">
        <v>169</v>
      </c>
      <c r="B48" s="9" t="s">
        <v>170</v>
      </c>
      <c r="C48" s="10">
        <f>SUM(C49+C53)</f>
        <v>32866333.490000002</v>
      </c>
      <c r="D48" s="10">
        <f>SUM(D49+D53)</f>
        <v>7274077</v>
      </c>
      <c r="E48" s="10">
        <f>SUM(E49+E53)</f>
        <v>7274077</v>
      </c>
    </row>
    <row r="49" spans="1:5" ht="30">
      <c r="A49" s="11" t="s">
        <v>172</v>
      </c>
      <c r="B49" s="12" t="s">
        <v>171</v>
      </c>
      <c r="C49" s="13">
        <f>SUM(C50:C52)</f>
        <v>32866333.490000002</v>
      </c>
      <c r="D49" s="13">
        <f>SUM(D50:D52)</f>
        <v>7274077</v>
      </c>
      <c r="E49" s="13">
        <f>SUM(E50:E52)</f>
        <v>7274077</v>
      </c>
    </row>
    <row r="50" spans="1:5" ht="120">
      <c r="A50" s="11" t="s">
        <v>236</v>
      </c>
      <c r="B50" s="12" t="s">
        <v>237</v>
      </c>
      <c r="C50" s="13">
        <v>3427600</v>
      </c>
      <c r="D50" s="13">
        <v>3427600</v>
      </c>
      <c r="E50" s="13">
        <v>3427600</v>
      </c>
    </row>
    <row r="51" spans="1:5" ht="45">
      <c r="A51" s="11" t="s">
        <v>227</v>
      </c>
      <c r="B51" s="12" t="s">
        <v>226</v>
      </c>
      <c r="C51" s="13">
        <v>23604700</v>
      </c>
      <c r="D51" s="13">
        <v>244188</v>
      </c>
      <c r="E51" s="13">
        <v>244188</v>
      </c>
    </row>
    <row r="52" spans="1:5" ht="32.25" customHeight="1">
      <c r="A52" s="11" t="s">
        <v>229</v>
      </c>
      <c r="B52" s="12" t="s">
        <v>228</v>
      </c>
      <c r="C52" s="13">
        <v>5834033.49</v>
      </c>
      <c r="D52" s="13">
        <v>3602289</v>
      </c>
      <c r="E52" s="13">
        <v>3602289</v>
      </c>
    </row>
    <row r="53" spans="1:5" ht="30" hidden="1">
      <c r="A53" s="11" t="s">
        <v>174</v>
      </c>
      <c r="B53" s="12" t="s">
        <v>173</v>
      </c>
      <c r="C53" s="13">
        <f>SUM(C54)</f>
        <v>0</v>
      </c>
      <c r="D53" s="13">
        <f>SUM(D54)</f>
        <v>0</v>
      </c>
      <c r="E53" s="13">
        <f>SUM(E54)</f>
        <v>0</v>
      </c>
    </row>
    <row r="54" spans="1:5" ht="30" hidden="1">
      <c r="A54" s="11" t="s">
        <v>233</v>
      </c>
      <c r="B54" s="12" t="s">
        <v>232</v>
      </c>
      <c r="C54" s="13"/>
      <c r="D54" s="13"/>
      <c r="E54" s="13"/>
    </row>
    <row r="55" spans="1:5" ht="42.75">
      <c r="A55" s="8" t="s">
        <v>221</v>
      </c>
      <c r="B55" s="9" t="s">
        <v>222</v>
      </c>
      <c r="C55" s="10">
        <f aca="true" t="shared" si="2" ref="C55:E56">SUM(C56)</f>
        <v>1427000</v>
      </c>
      <c r="D55" s="10">
        <f t="shared" si="2"/>
        <v>1427000</v>
      </c>
      <c r="E55" s="10">
        <f t="shared" si="2"/>
        <v>1427000</v>
      </c>
    </row>
    <row r="56" spans="1:5" ht="30">
      <c r="A56" s="11" t="s">
        <v>175</v>
      </c>
      <c r="B56" s="12" t="s">
        <v>176</v>
      </c>
      <c r="C56" s="13">
        <f t="shared" si="2"/>
        <v>1427000</v>
      </c>
      <c r="D56" s="13">
        <f t="shared" si="2"/>
        <v>1427000</v>
      </c>
      <c r="E56" s="13">
        <f t="shared" si="2"/>
        <v>1427000</v>
      </c>
    </row>
    <row r="57" spans="1:5" ht="33" customHeight="1">
      <c r="A57" s="11" t="s">
        <v>14</v>
      </c>
      <c r="B57" s="12" t="s">
        <v>177</v>
      </c>
      <c r="C57" s="13">
        <v>1427000</v>
      </c>
      <c r="D57" s="13">
        <v>1427000</v>
      </c>
      <c r="E57" s="13">
        <v>1427000</v>
      </c>
    </row>
    <row r="58" spans="1:5" ht="28.5">
      <c r="A58" s="8" t="s">
        <v>178</v>
      </c>
      <c r="B58" s="9" t="s">
        <v>179</v>
      </c>
      <c r="C58" s="10">
        <f>C59+C62</f>
        <v>82636821.29</v>
      </c>
      <c r="D58" s="10">
        <f>D59+D62</f>
        <v>60910800</v>
      </c>
      <c r="E58" s="10">
        <f>E59+E62</f>
        <v>62003082</v>
      </c>
    </row>
    <row r="59" spans="1:5" ht="14.25">
      <c r="A59" s="8" t="s">
        <v>18</v>
      </c>
      <c r="B59" s="9" t="s">
        <v>180</v>
      </c>
      <c r="C59" s="10">
        <f aca="true" t="shared" si="3" ref="C59:E60">C60</f>
        <v>15345281.03</v>
      </c>
      <c r="D59" s="10">
        <f t="shared" si="3"/>
        <v>10777300</v>
      </c>
      <c r="E59" s="10">
        <f t="shared" si="3"/>
        <v>10777300</v>
      </c>
    </row>
    <row r="60" spans="1:5" ht="30">
      <c r="A60" s="11" t="s">
        <v>19</v>
      </c>
      <c r="B60" s="12" t="s">
        <v>181</v>
      </c>
      <c r="C60" s="13">
        <f t="shared" si="3"/>
        <v>15345281.03</v>
      </c>
      <c r="D60" s="13">
        <f t="shared" si="3"/>
        <v>10777300</v>
      </c>
      <c r="E60" s="13">
        <f t="shared" si="3"/>
        <v>10777300</v>
      </c>
    </row>
    <row r="61" spans="1:5" ht="15">
      <c r="A61" s="11" t="s">
        <v>20</v>
      </c>
      <c r="B61" s="12" t="s">
        <v>182</v>
      </c>
      <c r="C61" s="13">
        <v>15345281.03</v>
      </c>
      <c r="D61" s="13">
        <v>10777300</v>
      </c>
      <c r="E61" s="13">
        <v>10777300</v>
      </c>
    </row>
    <row r="62" spans="1:5" ht="14.25">
      <c r="A62" s="8" t="s">
        <v>17</v>
      </c>
      <c r="B62" s="9" t="s">
        <v>183</v>
      </c>
      <c r="C62" s="10">
        <f>SUM(C63+C65+C67)</f>
        <v>67291540.26</v>
      </c>
      <c r="D62" s="10">
        <f>SUM(D63+D65+D67)</f>
        <v>50133500</v>
      </c>
      <c r="E62" s="10">
        <f>SUM(E63+E65+E67)</f>
        <v>51225782</v>
      </c>
    </row>
    <row r="63" spans="1:5" ht="60">
      <c r="A63" s="11" t="s">
        <v>184</v>
      </c>
      <c r="B63" s="12" t="s">
        <v>185</v>
      </c>
      <c r="C63" s="13">
        <f>SUM(C64)</f>
        <v>34402880.21</v>
      </c>
      <c r="D63" s="13">
        <f>SUM(D64)</f>
        <v>25693000</v>
      </c>
      <c r="E63" s="13">
        <f>SUM(E64)</f>
        <v>25693000</v>
      </c>
    </row>
    <row r="64" spans="1:5" ht="45.75" customHeight="1">
      <c r="A64" s="11" t="s">
        <v>187</v>
      </c>
      <c r="B64" s="12" t="s">
        <v>186</v>
      </c>
      <c r="C64" s="13">
        <v>34402880.21</v>
      </c>
      <c r="D64" s="13">
        <v>25693000</v>
      </c>
      <c r="E64" s="13">
        <v>25693000</v>
      </c>
    </row>
    <row r="65" spans="1:5" ht="30">
      <c r="A65" s="11" t="s">
        <v>189</v>
      </c>
      <c r="B65" s="12" t="s">
        <v>188</v>
      </c>
      <c r="C65" s="13">
        <f>SUM(C66)</f>
        <v>32206563.05</v>
      </c>
      <c r="D65" s="13">
        <f>SUM(D66)</f>
        <v>24440500</v>
      </c>
      <c r="E65" s="13">
        <f>SUM(E66)</f>
        <v>25532782</v>
      </c>
    </row>
    <row r="66" spans="1:5" ht="30">
      <c r="A66" s="11" t="s">
        <v>10</v>
      </c>
      <c r="B66" s="12" t="s">
        <v>190</v>
      </c>
      <c r="C66" s="13">
        <v>32206563.05</v>
      </c>
      <c r="D66" s="13">
        <v>24440500</v>
      </c>
      <c r="E66" s="13">
        <v>25532782</v>
      </c>
    </row>
    <row r="67" spans="1:5" ht="60">
      <c r="A67" s="11" t="s">
        <v>241</v>
      </c>
      <c r="B67" s="12" t="s">
        <v>244</v>
      </c>
      <c r="C67" s="13">
        <f>SUM(C68:C70)</f>
        <v>682097</v>
      </c>
      <c r="D67" s="13">
        <f>SUM(D68:D69)</f>
        <v>0</v>
      </c>
      <c r="E67" s="13">
        <f>SUM(E68:E69)</f>
        <v>0</v>
      </c>
    </row>
    <row r="68" spans="1:5" ht="15">
      <c r="A68" s="11" t="s">
        <v>145</v>
      </c>
      <c r="B68" s="12" t="s">
        <v>245</v>
      </c>
      <c r="C68" s="13">
        <v>78000</v>
      </c>
      <c r="D68" s="13">
        <v>0</v>
      </c>
      <c r="E68" s="13">
        <v>0</v>
      </c>
    </row>
    <row r="69" spans="1:5" ht="30">
      <c r="A69" s="11" t="s">
        <v>247</v>
      </c>
      <c r="B69" s="12" t="s">
        <v>248</v>
      </c>
      <c r="C69" s="13">
        <v>265787</v>
      </c>
      <c r="D69" s="13">
        <v>0</v>
      </c>
      <c r="E69" s="13">
        <v>0</v>
      </c>
    </row>
    <row r="70" spans="1:5" ht="45">
      <c r="A70" s="11" t="s">
        <v>249</v>
      </c>
      <c r="B70" s="12" t="s">
        <v>250</v>
      </c>
      <c r="C70" s="13">
        <v>338310</v>
      </c>
      <c r="D70" s="13">
        <v>0</v>
      </c>
      <c r="E70" s="13">
        <v>0</v>
      </c>
    </row>
    <row r="71" spans="1:5" ht="28.5">
      <c r="A71" s="8" t="s">
        <v>192</v>
      </c>
      <c r="B71" s="9" t="s">
        <v>191</v>
      </c>
      <c r="C71" s="10">
        <f>SUM(C72)</f>
        <v>60910443.5</v>
      </c>
      <c r="D71" s="10">
        <f>SUM(D72)</f>
        <v>49169391</v>
      </c>
      <c r="E71" s="10">
        <f>SUM(E72)</f>
        <v>48529867</v>
      </c>
    </row>
    <row r="72" spans="1:5" ht="28.5">
      <c r="A72" s="8" t="s">
        <v>193</v>
      </c>
      <c r="B72" s="9" t="s">
        <v>194</v>
      </c>
      <c r="C72" s="10">
        <f>SUM(C73+C75+C77+C80+C84+C82)</f>
        <v>60910443.5</v>
      </c>
      <c r="D72" s="10">
        <f>SUM(D73+D75+D77+D80+D84+D82)</f>
        <v>49169391</v>
      </c>
      <c r="E72" s="10">
        <f>SUM(E73+E75+E77+E80+E84+E82)</f>
        <v>48529867</v>
      </c>
    </row>
    <row r="73" spans="1:5" ht="46.5" customHeight="1" hidden="1">
      <c r="A73" s="11" t="s">
        <v>196</v>
      </c>
      <c r="B73" s="12" t="s">
        <v>195</v>
      </c>
      <c r="C73" s="13">
        <f>SUM(C74)</f>
        <v>0</v>
      </c>
      <c r="D73" s="13">
        <f>SUM(D74)</f>
        <v>0</v>
      </c>
      <c r="E73" s="13">
        <f>SUM(E74)</f>
        <v>0</v>
      </c>
    </row>
    <row r="74" spans="1:5" ht="45" hidden="1">
      <c r="A74" s="11" t="s">
        <v>21</v>
      </c>
      <c r="B74" s="12" t="s">
        <v>197</v>
      </c>
      <c r="C74" s="13"/>
      <c r="D74" s="13"/>
      <c r="E74" s="13"/>
    </row>
    <row r="75" spans="1:5" ht="31.5" customHeight="1">
      <c r="A75" s="11" t="s">
        <v>198</v>
      </c>
      <c r="B75" s="12" t="s">
        <v>199</v>
      </c>
      <c r="C75" s="13">
        <f>C76</f>
        <v>3018450</v>
      </c>
      <c r="D75" s="13">
        <f>D76</f>
        <v>1890000</v>
      </c>
      <c r="E75" s="13">
        <f>E76</f>
        <v>1890000</v>
      </c>
    </row>
    <row r="76" spans="1:5" ht="28.5" customHeight="1">
      <c r="A76" s="11" t="s">
        <v>22</v>
      </c>
      <c r="B76" s="12" t="s">
        <v>200</v>
      </c>
      <c r="C76" s="13">
        <v>3018450</v>
      </c>
      <c r="D76" s="13">
        <v>1890000</v>
      </c>
      <c r="E76" s="13">
        <v>1890000</v>
      </c>
    </row>
    <row r="77" spans="1:5" ht="30.75" customHeight="1">
      <c r="A77" s="11" t="s">
        <v>96</v>
      </c>
      <c r="B77" s="12" t="s">
        <v>201</v>
      </c>
      <c r="C77" s="13">
        <f>C78+C79</f>
        <v>34092240</v>
      </c>
      <c r="D77" s="13">
        <f>SUM(D79:D79)</f>
        <v>15546681</v>
      </c>
      <c r="E77" s="13">
        <f>SUM(E79:E79)</f>
        <v>14907157</v>
      </c>
    </row>
    <row r="78" spans="1:5" ht="28.5" customHeight="1" hidden="1">
      <c r="A78" s="11" t="s">
        <v>111</v>
      </c>
      <c r="B78" s="12" t="s">
        <v>202</v>
      </c>
      <c r="C78" s="13"/>
      <c r="D78" s="13"/>
      <c r="E78" s="13"/>
    </row>
    <row r="79" spans="1:5" ht="30">
      <c r="A79" s="11" t="s">
        <v>95</v>
      </c>
      <c r="B79" s="12" t="s">
        <v>203</v>
      </c>
      <c r="C79" s="13">
        <v>34092240</v>
      </c>
      <c r="D79" s="13">
        <v>15546681</v>
      </c>
      <c r="E79" s="13">
        <v>14907157</v>
      </c>
    </row>
    <row r="80" spans="1:5" ht="30">
      <c r="A80" s="11" t="s">
        <v>238</v>
      </c>
      <c r="B80" s="12" t="s">
        <v>239</v>
      </c>
      <c r="C80" s="13">
        <f>SUM(C81)</f>
        <v>100000</v>
      </c>
      <c r="D80" s="13">
        <f>SUM(D81)</f>
        <v>0</v>
      </c>
      <c r="E80" s="13">
        <f>SUM(E81)</f>
        <v>0</v>
      </c>
    </row>
    <row r="81" spans="1:5" ht="60">
      <c r="A81" s="11" t="s">
        <v>242</v>
      </c>
      <c r="B81" s="12" t="s">
        <v>240</v>
      </c>
      <c r="C81" s="13">
        <v>100000</v>
      </c>
      <c r="D81" s="13">
        <v>0</v>
      </c>
      <c r="E81" s="13">
        <v>0</v>
      </c>
    </row>
    <row r="82" spans="1:5" ht="45">
      <c r="A82" s="11" t="s">
        <v>265</v>
      </c>
      <c r="B82" s="12" t="s">
        <v>266</v>
      </c>
      <c r="C82" s="13">
        <f>C83</f>
        <v>21670500</v>
      </c>
      <c r="D82" s="13">
        <f>D83</f>
        <v>31732710</v>
      </c>
      <c r="E82" s="13">
        <f>E83</f>
        <v>31732710</v>
      </c>
    </row>
    <row r="83" spans="1:5" ht="30">
      <c r="A83" s="11" t="s">
        <v>267</v>
      </c>
      <c r="B83" s="12" t="s">
        <v>268</v>
      </c>
      <c r="C83" s="13">
        <v>21670500</v>
      </c>
      <c r="D83" s="13">
        <v>31732710</v>
      </c>
      <c r="E83" s="13">
        <v>31732710</v>
      </c>
    </row>
    <row r="84" spans="1:5" ht="60">
      <c r="A84" s="11" t="s">
        <v>241</v>
      </c>
      <c r="B84" s="12" t="s">
        <v>253</v>
      </c>
      <c r="C84" s="13">
        <f>SUM(C85:C89)</f>
        <v>2029253.5</v>
      </c>
      <c r="D84" s="13">
        <f>SUM(D85:D86)</f>
        <v>0</v>
      </c>
      <c r="E84" s="13">
        <f>SUM(E85:E86)</f>
        <v>0</v>
      </c>
    </row>
    <row r="85" spans="1:5" ht="30">
      <c r="A85" s="11" t="s">
        <v>243</v>
      </c>
      <c r="B85" s="12" t="s">
        <v>260</v>
      </c>
      <c r="C85" s="13">
        <v>229000</v>
      </c>
      <c r="D85" s="13">
        <v>0</v>
      </c>
      <c r="E85" s="13">
        <v>0</v>
      </c>
    </row>
    <row r="86" spans="1:5" ht="32.25" customHeight="1">
      <c r="A86" s="11" t="s">
        <v>251</v>
      </c>
      <c r="B86" s="12" t="s">
        <v>252</v>
      </c>
      <c r="C86" s="13">
        <v>825593.5</v>
      </c>
      <c r="D86" s="13">
        <v>0</v>
      </c>
      <c r="E86" s="13">
        <v>0</v>
      </c>
    </row>
    <row r="87" spans="1:5" ht="45.75" customHeight="1">
      <c r="A87" s="11" t="s">
        <v>254</v>
      </c>
      <c r="B87" s="12" t="s">
        <v>255</v>
      </c>
      <c r="C87" s="13">
        <v>394711</v>
      </c>
      <c r="D87" s="13">
        <v>0</v>
      </c>
      <c r="E87" s="13">
        <v>0</v>
      </c>
    </row>
    <row r="88" spans="1:5" ht="45.75" customHeight="1">
      <c r="A88" s="11" t="s">
        <v>256</v>
      </c>
      <c r="B88" s="12" t="s">
        <v>257</v>
      </c>
      <c r="C88" s="13">
        <v>211560</v>
      </c>
      <c r="D88" s="13">
        <v>0</v>
      </c>
      <c r="E88" s="13">
        <v>0</v>
      </c>
    </row>
    <row r="89" spans="1:5" ht="45.75" customHeight="1">
      <c r="A89" s="11" t="s">
        <v>258</v>
      </c>
      <c r="B89" s="12" t="s">
        <v>259</v>
      </c>
      <c r="C89" s="13">
        <v>368389</v>
      </c>
      <c r="D89" s="13">
        <v>0</v>
      </c>
      <c r="E89" s="13">
        <v>0</v>
      </c>
    </row>
    <row r="90" spans="1:5" ht="28.5">
      <c r="A90" s="8" t="s">
        <v>204</v>
      </c>
      <c r="B90" s="9" t="s">
        <v>205</v>
      </c>
      <c r="C90" s="10">
        <f>SUM(C91+C93)</f>
        <v>8518875.96</v>
      </c>
      <c r="D90" s="10">
        <f>SUM(D91+D93)</f>
        <v>6842500</v>
      </c>
      <c r="E90" s="10">
        <f>SUM(E91+E93)</f>
        <v>6842500</v>
      </c>
    </row>
    <row r="91" spans="1:5" ht="30" hidden="1">
      <c r="A91" s="11" t="s">
        <v>206</v>
      </c>
      <c r="B91" s="12" t="s">
        <v>207</v>
      </c>
      <c r="C91" s="13">
        <f>C92</f>
        <v>0</v>
      </c>
      <c r="D91" s="13">
        <f>D92</f>
        <v>0</v>
      </c>
      <c r="E91" s="13">
        <f>E92</f>
        <v>0</v>
      </c>
    </row>
    <row r="92" spans="1:5" ht="15" hidden="1">
      <c r="A92" s="11" t="s">
        <v>23</v>
      </c>
      <c r="B92" s="12" t="s">
        <v>208</v>
      </c>
      <c r="C92" s="13"/>
      <c r="D92" s="13"/>
      <c r="E92" s="13"/>
    </row>
    <row r="93" spans="1:5" ht="30">
      <c r="A93" s="11" t="s">
        <v>209</v>
      </c>
      <c r="B93" s="12" t="s">
        <v>210</v>
      </c>
      <c r="C93" s="13">
        <f>C94</f>
        <v>8518875.96</v>
      </c>
      <c r="D93" s="13">
        <f>D94</f>
        <v>6842500</v>
      </c>
      <c r="E93" s="13">
        <f>E94</f>
        <v>6842500</v>
      </c>
    </row>
    <row r="94" spans="1:5" ht="19.5" customHeight="1">
      <c r="A94" s="11" t="s">
        <v>24</v>
      </c>
      <c r="B94" s="12" t="s">
        <v>211</v>
      </c>
      <c r="C94" s="13">
        <v>8518875.96</v>
      </c>
      <c r="D94" s="13">
        <v>6842500</v>
      </c>
      <c r="E94" s="13">
        <v>6842500</v>
      </c>
    </row>
    <row r="95" spans="1:5" ht="28.5">
      <c r="A95" s="8" t="s">
        <v>212</v>
      </c>
      <c r="B95" s="9" t="s">
        <v>213</v>
      </c>
      <c r="C95" s="10">
        <f>SUM(C96)</f>
        <v>7951600</v>
      </c>
      <c r="D95" s="10">
        <f>SUM(D96)</f>
        <v>9103300</v>
      </c>
      <c r="E95" s="10">
        <f>SUM(E96)</f>
        <v>11032800</v>
      </c>
    </row>
    <row r="96" spans="1:5" ht="18" customHeight="1">
      <c r="A96" s="11" t="s">
        <v>214</v>
      </c>
      <c r="B96" s="12" t="s">
        <v>215</v>
      </c>
      <c r="C96" s="13">
        <f>SUM(C97+C98)</f>
        <v>7951600</v>
      </c>
      <c r="D96" s="13">
        <f>SUM(D97+D98)</f>
        <v>9103300</v>
      </c>
      <c r="E96" s="13">
        <f>SUM(E97+E98)</f>
        <v>11032800</v>
      </c>
    </row>
    <row r="97" spans="1:5" ht="15">
      <c r="A97" s="11" t="s">
        <v>97</v>
      </c>
      <c r="B97" s="12" t="s">
        <v>216</v>
      </c>
      <c r="C97" s="13">
        <v>7951600</v>
      </c>
      <c r="D97" s="13">
        <v>9103300</v>
      </c>
      <c r="E97" s="13">
        <v>11032800</v>
      </c>
    </row>
    <row r="98" spans="1:5" ht="15" customHeight="1" hidden="1">
      <c r="A98" s="11" t="s">
        <v>101</v>
      </c>
      <c r="B98" s="12" t="s">
        <v>217</v>
      </c>
      <c r="C98" s="13"/>
      <c r="D98" s="13"/>
      <c r="E98" s="13"/>
    </row>
    <row r="99" spans="1:5" ht="28.5">
      <c r="A99" s="8" t="s">
        <v>218</v>
      </c>
      <c r="B99" s="9" t="s">
        <v>220</v>
      </c>
      <c r="C99" s="10">
        <f aca="true" t="shared" si="4" ref="C99:E100">SUM(C100)</f>
        <v>1340600</v>
      </c>
      <c r="D99" s="10">
        <f t="shared" si="4"/>
        <v>1340600</v>
      </c>
      <c r="E99" s="10">
        <f t="shared" si="4"/>
        <v>1340600</v>
      </c>
    </row>
    <row r="100" spans="1:5" ht="45">
      <c r="A100" s="11" t="s">
        <v>219</v>
      </c>
      <c r="B100" s="12" t="s">
        <v>263</v>
      </c>
      <c r="C100" s="13">
        <f t="shared" si="4"/>
        <v>1340600</v>
      </c>
      <c r="D100" s="13">
        <f t="shared" si="4"/>
        <v>1340600</v>
      </c>
      <c r="E100" s="13">
        <f t="shared" si="4"/>
        <v>1340600</v>
      </c>
    </row>
    <row r="101" spans="1:5" ht="30">
      <c r="A101" s="11" t="s">
        <v>25</v>
      </c>
      <c r="B101" s="12" t="s">
        <v>264</v>
      </c>
      <c r="C101" s="13">
        <v>1340600</v>
      </c>
      <c r="D101" s="13">
        <v>1340600</v>
      </c>
      <c r="E101" s="13">
        <v>1340600</v>
      </c>
    </row>
    <row r="102" spans="1:5" ht="15">
      <c r="A102" s="22" t="s">
        <v>92</v>
      </c>
      <c r="B102" s="23"/>
      <c r="C102" s="24">
        <f>SUM(C9+C13+C19+C58+C71+C90+C95+C99)</f>
        <v>897414494.98</v>
      </c>
      <c r="D102" s="24">
        <f>SUM(D9+D13+D19+D58+D71+D90+D95+D99)</f>
        <v>758858538</v>
      </c>
      <c r="E102" s="24">
        <f>SUM(E9+E13+E19+E58+E71+E90+E95+E99)</f>
        <v>761265396</v>
      </c>
    </row>
    <row r="103" ht="15.75">
      <c r="A103" s="2"/>
    </row>
    <row r="104" ht="15.75">
      <c r="A104" s="2"/>
    </row>
    <row r="105" ht="15.75">
      <c r="A105" s="2"/>
    </row>
    <row r="115" ht="47.25" customHeight="1"/>
    <row r="127" ht="62.25" customHeight="1"/>
    <row r="134" ht="109.5" customHeight="1"/>
    <row r="143" ht="267.75" customHeight="1"/>
    <row r="144" ht="108" customHeight="1"/>
    <row r="150" ht="78" customHeight="1"/>
    <row r="157" ht="30.75" customHeight="1"/>
    <row r="163" ht="87" customHeight="1"/>
    <row r="169" ht="31.5" customHeight="1"/>
    <row r="174" ht="47.25" customHeight="1"/>
    <row r="178" ht="31.5" customHeight="1"/>
    <row r="179" ht="31.5" customHeight="1"/>
    <row r="183" ht="47.25" customHeight="1"/>
    <row r="184" ht="78.75" customHeight="1"/>
    <row r="185" ht="93.75" customHeight="1"/>
    <row r="194" ht="31.5" customHeight="1"/>
    <row r="195" ht="94.5" customHeight="1"/>
    <row r="196" ht="409.5" customHeight="1"/>
    <row r="205" ht="409.5" customHeight="1"/>
    <row r="211" ht="63" customHeight="1"/>
    <row r="212" ht="115.5" customHeight="1"/>
    <row r="218" spans="1:10" ht="12.7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ht="15.75">
      <c r="A219" s="1"/>
    </row>
  </sheetData>
  <sheetProtection/>
  <mergeCells count="6">
    <mergeCell ref="A4:E5"/>
    <mergeCell ref="A7:A8"/>
    <mergeCell ref="B7:B8"/>
    <mergeCell ref="C7:E7"/>
    <mergeCell ref="D3:E3"/>
    <mergeCell ref="D1:E1"/>
  </mergeCells>
  <printOptions/>
  <pageMargins left="0.3937007874015748" right="0.1968503937007874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35.00390625" style="25" customWidth="1"/>
    <col min="2" max="2" width="16.7109375" style="25" customWidth="1"/>
    <col min="3" max="3" width="15.00390625" style="25" customWidth="1"/>
    <col min="4" max="4" width="25.140625" style="25" customWidth="1"/>
    <col min="5" max="5" width="9.140625" style="25" customWidth="1"/>
    <col min="6" max="6" width="8.57421875" style="25" customWidth="1"/>
    <col min="7" max="7" width="9.140625" style="25" customWidth="1"/>
    <col min="8" max="8" width="7.57421875" style="25" customWidth="1"/>
    <col min="9" max="9" width="9.140625" style="25" customWidth="1"/>
    <col min="10" max="10" width="7.7109375" style="25" customWidth="1"/>
    <col min="11" max="16384" width="9.140625" style="25" customWidth="1"/>
  </cols>
  <sheetData>
    <row r="1" spans="6:10" ht="48.75" customHeight="1">
      <c r="F1" s="36" t="s">
        <v>269</v>
      </c>
      <c r="G1" s="36"/>
      <c r="H1" s="36"/>
      <c r="I1" s="36"/>
      <c r="J1" s="36"/>
    </row>
    <row r="3" spans="6:10" ht="51.75" customHeight="1">
      <c r="F3" s="36" t="s">
        <v>262</v>
      </c>
      <c r="G3" s="36"/>
      <c r="H3" s="36"/>
      <c r="I3" s="36"/>
      <c r="J3" s="36"/>
    </row>
    <row r="4" spans="1:10" ht="15.75">
      <c r="A4" s="52" t="s">
        <v>98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15.75">
      <c r="A5" s="52" t="s">
        <v>26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15.75">
      <c r="A6" s="52" t="s">
        <v>246</v>
      </c>
      <c r="B6" s="52"/>
      <c r="C6" s="52"/>
      <c r="D6" s="52"/>
      <c r="E6" s="52"/>
      <c r="F6" s="52"/>
      <c r="G6" s="52"/>
      <c r="H6" s="52"/>
      <c r="I6" s="52"/>
      <c r="J6" s="52"/>
    </row>
    <row r="7" spans="1:10" ht="15.75">
      <c r="A7" s="26" t="s">
        <v>93</v>
      </c>
      <c r="I7" s="53" t="s">
        <v>94</v>
      </c>
      <c r="J7" s="53"/>
    </row>
    <row r="8" spans="1:10" ht="15.75" customHeight="1">
      <c r="A8" s="54" t="s">
        <v>27</v>
      </c>
      <c r="B8" s="54" t="s">
        <v>28</v>
      </c>
      <c r="C8" s="54"/>
      <c r="D8" s="54" t="s">
        <v>29</v>
      </c>
      <c r="E8" s="55" t="s">
        <v>30</v>
      </c>
      <c r="F8" s="55"/>
      <c r="G8" s="55"/>
      <c r="H8" s="55"/>
      <c r="I8" s="55"/>
      <c r="J8" s="55"/>
    </row>
    <row r="9" spans="1:10" ht="16.5" customHeight="1">
      <c r="A9" s="54"/>
      <c r="B9" s="54"/>
      <c r="C9" s="54"/>
      <c r="D9" s="54"/>
      <c r="E9" s="55" t="s">
        <v>105</v>
      </c>
      <c r="F9" s="55"/>
      <c r="G9" s="55" t="s">
        <v>31</v>
      </c>
      <c r="H9" s="55"/>
      <c r="I9" s="55"/>
      <c r="J9" s="55"/>
    </row>
    <row r="10" spans="1:10" ht="16.5" customHeight="1">
      <c r="A10" s="54"/>
      <c r="B10" s="54"/>
      <c r="C10" s="54"/>
      <c r="D10" s="54"/>
      <c r="E10" s="55"/>
      <c r="F10" s="55"/>
      <c r="G10" s="55" t="s">
        <v>112</v>
      </c>
      <c r="H10" s="55"/>
      <c r="I10" s="55" t="s">
        <v>235</v>
      </c>
      <c r="J10" s="55"/>
    </row>
    <row r="11" spans="1:10" ht="14.25">
      <c r="A11" s="46" t="s">
        <v>32</v>
      </c>
      <c r="B11" s="46"/>
      <c r="C11" s="46"/>
      <c r="D11" s="46"/>
      <c r="E11" s="46"/>
      <c r="F11" s="46"/>
      <c r="G11" s="46"/>
      <c r="H11" s="46"/>
      <c r="I11" s="46"/>
      <c r="J11" s="46"/>
    </row>
    <row r="12" spans="1:10" ht="30" customHeight="1">
      <c r="A12" s="56" t="s">
        <v>224</v>
      </c>
      <c r="B12" s="56"/>
      <c r="C12" s="56"/>
      <c r="D12" s="56"/>
      <c r="E12" s="56"/>
      <c r="F12" s="56"/>
      <c r="G12" s="56"/>
      <c r="H12" s="56"/>
      <c r="I12" s="56"/>
      <c r="J12" s="56"/>
    </row>
    <row r="13" spans="1:10" ht="12.75" customHeight="1">
      <c r="A13" s="50" t="s">
        <v>33</v>
      </c>
      <c r="B13" s="47" t="s">
        <v>34</v>
      </c>
      <c r="C13" s="47"/>
      <c r="D13" s="47" t="s">
        <v>35</v>
      </c>
      <c r="E13" s="41">
        <v>98606600</v>
      </c>
      <c r="F13" s="41"/>
      <c r="G13" s="41">
        <v>86878600</v>
      </c>
      <c r="H13" s="41"/>
      <c r="I13" s="41">
        <v>86878600</v>
      </c>
      <c r="J13" s="41"/>
    </row>
    <row r="14" spans="1:10" ht="12.75" customHeight="1">
      <c r="A14" s="50"/>
      <c r="B14" s="47"/>
      <c r="C14" s="47"/>
      <c r="D14" s="47"/>
      <c r="E14" s="41"/>
      <c r="F14" s="41"/>
      <c r="G14" s="41"/>
      <c r="H14" s="41"/>
      <c r="I14" s="41"/>
      <c r="J14" s="41"/>
    </row>
    <row r="15" spans="1:10" ht="12.75" customHeight="1">
      <c r="A15" s="50"/>
      <c r="B15" s="47"/>
      <c r="C15" s="47"/>
      <c r="D15" s="47"/>
      <c r="E15" s="41"/>
      <c r="F15" s="41"/>
      <c r="G15" s="41"/>
      <c r="H15" s="41"/>
      <c r="I15" s="41"/>
      <c r="J15" s="41"/>
    </row>
    <row r="16" spans="1:10" ht="6.75" customHeight="1">
      <c r="A16" s="50"/>
      <c r="B16" s="47"/>
      <c r="C16" s="47"/>
      <c r="D16" s="47"/>
      <c r="E16" s="41"/>
      <c r="F16" s="41"/>
      <c r="G16" s="41"/>
      <c r="H16" s="41"/>
      <c r="I16" s="41"/>
      <c r="J16" s="41"/>
    </row>
    <row r="17" spans="1:10" ht="3.75" customHeight="1" hidden="1">
      <c r="A17" s="50"/>
      <c r="B17" s="47"/>
      <c r="C17" s="47"/>
      <c r="D17" s="47"/>
      <c r="E17" s="41"/>
      <c r="F17" s="41"/>
      <c r="G17" s="41"/>
      <c r="H17" s="41"/>
      <c r="I17" s="41"/>
      <c r="J17" s="41"/>
    </row>
    <row r="18" spans="1:10" ht="15.75" customHeight="1">
      <c r="A18" s="50"/>
      <c r="B18" s="51" t="s">
        <v>36</v>
      </c>
      <c r="C18" s="51"/>
      <c r="D18" s="47" t="s">
        <v>35</v>
      </c>
      <c r="E18" s="48">
        <f>104792621+453300</f>
        <v>105245921</v>
      </c>
      <c r="F18" s="48"/>
      <c r="G18" s="48">
        <v>74912962</v>
      </c>
      <c r="H18" s="48"/>
      <c r="I18" s="48">
        <v>74912962</v>
      </c>
      <c r="J18" s="48"/>
    </row>
    <row r="19" spans="1:10" ht="15.75" customHeight="1">
      <c r="A19" s="50"/>
      <c r="B19" s="51"/>
      <c r="C19" s="51"/>
      <c r="D19" s="47"/>
      <c r="E19" s="48"/>
      <c r="F19" s="48"/>
      <c r="G19" s="48"/>
      <c r="H19" s="48"/>
      <c r="I19" s="48"/>
      <c r="J19" s="48"/>
    </row>
    <row r="20" spans="1:10" ht="15.75" customHeight="1">
      <c r="A20" s="50"/>
      <c r="B20" s="51"/>
      <c r="C20" s="51"/>
      <c r="D20" s="47"/>
      <c r="E20" s="48"/>
      <c r="F20" s="48"/>
      <c r="G20" s="48"/>
      <c r="H20" s="48"/>
      <c r="I20" s="48"/>
      <c r="J20" s="48"/>
    </row>
    <row r="21" spans="1:10" ht="15.75" customHeight="1">
      <c r="A21" s="50"/>
      <c r="B21" s="51"/>
      <c r="C21" s="51"/>
      <c r="D21" s="47"/>
      <c r="E21" s="48"/>
      <c r="F21" s="48"/>
      <c r="G21" s="48"/>
      <c r="H21" s="48"/>
      <c r="I21" s="48"/>
      <c r="J21" s="48"/>
    </row>
    <row r="22" spans="1:10" ht="12" customHeight="1">
      <c r="A22" s="50"/>
      <c r="B22" s="51"/>
      <c r="C22" s="51"/>
      <c r="D22" s="47"/>
      <c r="E22" s="48"/>
      <c r="F22" s="48"/>
      <c r="G22" s="48"/>
      <c r="H22" s="48"/>
      <c r="I22" s="48"/>
      <c r="J22" s="48"/>
    </row>
    <row r="23" spans="1:10" ht="15.75" customHeight="1" hidden="1">
      <c r="A23" s="50"/>
      <c r="B23" s="51"/>
      <c r="C23" s="51"/>
      <c r="D23" s="47"/>
      <c r="E23" s="48"/>
      <c r="F23" s="48"/>
      <c r="G23" s="48"/>
      <c r="H23" s="48"/>
      <c r="I23" s="48"/>
      <c r="J23" s="48"/>
    </row>
    <row r="24" spans="1:10" ht="3" customHeight="1" hidden="1">
      <c r="A24" s="50"/>
      <c r="B24" s="51"/>
      <c r="C24" s="51"/>
      <c r="D24" s="47"/>
      <c r="E24" s="48"/>
      <c r="F24" s="48"/>
      <c r="G24" s="48"/>
      <c r="H24" s="48"/>
      <c r="I24" s="48"/>
      <c r="J24" s="48"/>
    </row>
    <row r="25" spans="1:10" ht="15.75" customHeight="1">
      <c r="A25" s="50"/>
      <c r="B25" s="47" t="s">
        <v>37</v>
      </c>
      <c r="C25" s="47"/>
      <c r="D25" s="47" t="s">
        <v>35</v>
      </c>
      <c r="E25" s="41">
        <v>5789900</v>
      </c>
      <c r="F25" s="41"/>
      <c r="G25" s="41">
        <v>5789900</v>
      </c>
      <c r="H25" s="41"/>
      <c r="I25" s="41">
        <v>5789900</v>
      </c>
      <c r="J25" s="41"/>
    </row>
    <row r="26" spans="1:10" ht="15.75" customHeight="1">
      <c r="A26" s="50"/>
      <c r="B26" s="47"/>
      <c r="C26" s="47"/>
      <c r="D26" s="47"/>
      <c r="E26" s="41"/>
      <c r="F26" s="41"/>
      <c r="G26" s="41"/>
      <c r="H26" s="41"/>
      <c r="I26" s="41"/>
      <c r="J26" s="41"/>
    </row>
    <row r="27" spans="1:10" ht="15.75" customHeight="1">
      <c r="A27" s="50"/>
      <c r="B27" s="47"/>
      <c r="C27" s="47"/>
      <c r="D27" s="47"/>
      <c r="E27" s="41"/>
      <c r="F27" s="41"/>
      <c r="G27" s="41"/>
      <c r="H27" s="41"/>
      <c r="I27" s="41"/>
      <c r="J27" s="41"/>
    </row>
    <row r="28" spans="1:10" ht="15.75" customHeight="1">
      <c r="A28" s="50"/>
      <c r="B28" s="47"/>
      <c r="C28" s="47"/>
      <c r="D28" s="47"/>
      <c r="E28" s="41"/>
      <c r="F28" s="41"/>
      <c r="G28" s="41"/>
      <c r="H28" s="41"/>
      <c r="I28" s="41"/>
      <c r="J28" s="41"/>
    </row>
    <row r="29" spans="1:10" ht="15.75" customHeight="1">
      <c r="A29" s="50"/>
      <c r="B29" s="47"/>
      <c r="C29" s="47"/>
      <c r="D29" s="47"/>
      <c r="E29" s="41"/>
      <c r="F29" s="41"/>
      <c r="G29" s="41"/>
      <c r="H29" s="41"/>
      <c r="I29" s="41"/>
      <c r="J29" s="41"/>
    </row>
    <row r="30" spans="1:10" ht="15.75" customHeight="1">
      <c r="A30" s="50"/>
      <c r="B30" s="47"/>
      <c r="C30" s="47"/>
      <c r="D30" s="47"/>
      <c r="E30" s="41"/>
      <c r="F30" s="41"/>
      <c r="G30" s="41"/>
      <c r="H30" s="41"/>
      <c r="I30" s="41"/>
      <c r="J30" s="41"/>
    </row>
    <row r="31" spans="1:10" ht="10.5" customHeight="1">
      <c r="A31" s="50"/>
      <c r="B31" s="47"/>
      <c r="C31" s="47"/>
      <c r="D31" s="47"/>
      <c r="E31" s="41"/>
      <c r="F31" s="41"/>
      <c r="G31" s="41"/>
      <c r="H31" s="41"/>
      <c r="I31" s="41"/>
      <c r="J31" s="41"/>
    </row>
    <row r="32" spans="1:10" ht="15.75" customHeight="1" hidden="1">
      <c r="A32" s="50"/>
      <c r="B32" s="47"/>
      <c r="C32" s="47"/>
      <c r="D32" s="47"/>
      <c r="E32" s="41"/>
      <c r="F32" s="41"/>
      <c r="G32" s="41"/>
      <c r="H32" s="41"/>
      <c r="I32" s="41"/>
      <c r="J32" s="41"/>
    </row>
    <row r="33" spans="1:10" ht="136.5" customHeight="1">
      <c r="A33" s="50"/>
      <c r="B33" s="47" t="s">
        <v>38</v>
      </c>
      <c r="C33" s="47"/>
      <c r="D33" s="27" t="s">
        <v>35</v>
      </c>
      <c r="E33" s="41">
        <v>1271000</v>
      </c>
      <c r="F33" s="41"/>
      <c r="G33" s="41">
        <v>1805000</v>
      </c>
      <c r="H33" s="41"/>
      <c r="I33" s="41">
        <v>1805000</v>
      </c>
      <c r="J33" s="41"/>
    </row>
    <row r="34" spans="1:10" ht="33" customHeight="1">
      <c r="A34" s="47" t="s">
        <v>39</v>
      </c>
      <c r="B34" s="47" t="s">
        <v>40</v>
      </c>
      <c r="C34" s="47"/>
      <c r="D34" s="27" t="s">
        <v>41</v>
      </c>
      <c r="E34" s="41">
        <f>232579100+27310800</f>
        <v>259889900</v>
      </c>
      <c r="F34" s="41"/>
      <c r="G34" s="41">
        <f>232579100+27310800</f>
        <v>259889900</v>
      </c>
      <c r="H34" s="41"/>
      <c r="I34" s="41">
        <f>232579100+27310800</f>
        <v>259889900</v>
      </c>
      <c r="J34" s="41"/>
    </row>
    <row r="35" spans="1:10" ht="12.75" customHeight="1">
      <c r="A35" s="47"/>
      <c r="B35" s="47" t="s">
        <v>42</v>
      </c>
      <c r="C35" s="47"/>
      <c r="D35" s="50" t="s">
        <v>41</v>
      </c>
      <c r="E35" s="41">
        <v>32866333.49</v>
      </c>
      <c r="F35" s="41"/>
      <c r="G35" s="41">
        <v>7274077</v>
      </c>
      <c r="H35" s="41"/>
      <c r="I35" s="41">
        <v>7274077</v>
      </c>
      <c r="J35" s="41"/>
    </row>
    <row r="36" spans="1:10" ht="15.75" customHeight="1">
      <c r="A36" s="47"/>
      <c r="B36" s="47"/>
      <c r="C36" s="47"/>
      <c r="D36" s="50"/>
      <c r="E36" s="41"/>
      <c r="F36" s="41"/>
      <c r="G36" s="41"/>
      <c r="H36" s="41"/>
      <c r="I36" s="41"/>
      <c r="J36" s="41"/>
    </row>
    <row r="37" spans="1:10" ht="15.75" customHeight="1">
      <c r="A37" s="47"/>
      <c r="B37" s="47"/>
      <c r="C37" s="47"/>
      <c r="D37" s="50"/>
      <c r="E37" s="41"/>
      <c r="F37" s="41"/>
      <c r="G37" s="41"/>
      <c r="H37" s="41"/>
      <c r="I37" s="41"/>
      <c r="J37" s="41"/>
    </row>
    <row r="38" spans="1:10" ht="0.75" customHeight="1">
      <c r="A38" s="47"/>
      <c r="B38" s="47"/>
      <c r="C38" s="47"/>
      <c r="D38" s="50"/>
      <c r="E38" s="41"/>
      <c r="F38" s="41"/>
      <c r="G38" s="41"/>
      <c r="H38" s="41"/>
      <c r="I38" s="41"/>
      <c r="J38" s="41"/>
    </row>
    <row r="39" spans="1:10" ht="15.75" customHeight="1">
      <c r="A39" s="47"/>
      <c r="B39" s="51" t="s">
        <v>43</v>
      </c>
      <c r="C39" s="51"/>
      <c r="D39" s="47" t="s">
        <v>41</v>
      </c>
      <c r="E39" s="41">
        <f>140051572.23+3167700</f>
        <v>143219272.23</v>
      </c>
      <c r="F39" s="41"/>
      <c r="G39" s="41">
        <v>118246350</v>
      </c>
      <c r="H39" s="41"/>
      <c r="I39" s="41">
        <v>118246350</v>
      </c>
      <c r="J39" s="41"/>
    </row>
    <row r="40" spans="1:10" ht="15.75" customHeight="1">
      <c r="A40" s="47"/>
      <c r="B40" s="51"/>
      <c r="C40" s="51"/>
      <c r="D40" s="47"/>
      <c r="E40" s="41"/>
      <c r="F40" s="41"/>
      <c r="G40" s="41"/>
      <c r="H40" s="41"/>
      <c r="I40" s="41"/>
      <c r="J40" s="41"/>
    </row>
    <row r="41" spans="1:10" ht="15.75" customHeight="1">
      <c r="A41" s="47"/>
      <c r="B41" s="51"/>
      <c r="C41" s="51"/>
      <c r="D41" s="47"/>
      <c r="E41" s="41"/>
      <c r="F41" s="41"/>
      <c r="G41" s="41"/>
      <c r="H41" s="41"/>
      <c r="I41" s="41"/>
      <c r="J41" s="41"/>
    </row>
    <row r="42" spans="1:10" ht="15.75" customHeight="1">
      <c r="A42" s="47"/>
      <c r="B42" s="51"/>
      <c r="C42" s="51"/>
      <c r="D42" s="47"/>
      <c r="E42" s="41"/>
      <c r="F42" s="41"/>
      <c r="G42" s="41"/>
      <c r="H42" s="41"/>
      <c r="I42" s="41"/>
      <c r="J42" s="41"/>
    </row>
    <row r="43" spans="1:10" ht="12.75">
      <c r="A43" s="47"/>
      <c r="B43" s="51"/>
      <c r="C43" s="51"/>
      <c r="D43" s="47"/>
      <c r="E43" s="41"/>
      <c r="F43" s="41"/>
      <c r="G43" s="41"/>
      <c r="H43" s="41"/>
      <c r="I43" s="41"/>
      <c r="J43" s="41"/>
    </row>
    <row r="44" spans="1:10" ht="12.75">
      <c r="A44" s="47" t="s">
        <v>44</v>
      </c>
      <c r="B44" s="47" t="s">
        <v>91</v>
      </c>
      <c r="C44" s="47"/>
      <c r="D44" s="47" t="s">
        <v>45</v>
      </c>
      <c r="E44" s="41">
        <f>31515485+32206563.05</f>
        <v>63722048.05</v>
      </c>
      <c r="F44" s="41"/>
      <c r="G44" s="41">
        <f>21142058+24440500</f>
        <v>45582558</v>
      </c>
      <c r="H44" s="41"/>
      <c r="I44" s="41">
        <f>21142058+25532782</f>
        <v>46674840</v>
      </c>
      <c r="J44" s="41"/>
    </row>
    <row r="45" spans="1:10" ht="12.75">
      <c r="A45" s="47"/>
      <c r="B45" s="47"/>
      <c r="C45" s="47"/>
      <c r="D45" s="47"/>
      <c r="E45" s="41"/>
      <c r="F45" s="41"/>
      <c r="G45" s="41"/>
      <c r="H45" s="41"/>
      <c r="I45" s="41"/>
      <c r="J45" s="41"/>
    </row>
    <row r="46" spans="1:10" ht="12.75">
      <c r="A46" s="47"/>
      <c r="B46" s="47"/>
      <c r="C46" s="47"/>
      <c r="D46" s="47"/>
      <c r="E46" s="41"/>
      <c r="F46" s="41"/>
      <c r="G46" s="41"/>
      <c r="H46" s="41"/>
      <c r="I46" s="41"/>
      <c r="J46" s="41"/>
    </row>
    <row r="47" spans="1:10" ht="6" customHeight="1">
      <c r="A47" s="47"/>
      <c r="B47" s="47"/>
      <c r="C47" s="47"/>
      <c r="D47" s="47"/>
      <c r="E47" s="41"/>
      <c r="F47" s="41"/>
      <c r="G47" s="41"/>
      <c r="H47" s="41"/>
      <c r="I47" s="41"/>
      <c r="J47" s="41"/>
    </row>
    <row r="48" spans="1:10" ht="15.75" customHeight="1">
      <c r="A48" s="28" t="s">
        <v>46</v>
      </c>
      <c r="B48" s="45"/>
      <c r="C48" s="45"/>
      <c r="D48" s="28"/>
      <c r="E48" s="39">
        <f>E13+E18+E25+E33+E34+E35+E39+E44</f>
        <v>710610974.77</v>
      </c>
      <c r="F48" s="39"/>
      <c r="G48" s="39">
        <f>G13+G18+G25+G33+G34+G35+G39+G44</f>
        <v>600379347</v>
      </c>
      <c r="H48" s="39"/>
      <c r="I48" s="39">
        <f>I13+I18+I25+I33+I34+I35+I39+I44</f>
        <v>601471629</v>
      </c>
      <c r="J48" s="39"/>
    </row>
    <row r="49" spans="1:10" ht="14.25">
      <c r="A49" s="46" t="s">
        <v>47</v>
      </c>
      <c r="B49" s="46"/>
      <c r="C49" s="46"/>
      <c r="D49" s="46"/>
      <c r="E49" s="46"/>
      <c r="F49" s="46"/>
      <c r="G49" s="46"/>
      <c r="H49" s="46"/>
      <c r="I49" s="46"/>
      <c r="J49" s="46"/>
    </row>
    <row r="50" spans="1:10" ht="15">
      <c r="A50" s="49" t="s">
        <v>106</v>
      </c>
      <c r="B50" s="49"/>
      <c r="C50" s="49"/>
      <c r="D50" s="49"/>
      <c r="E50" s="49"/>
      <c r="F50" s="49"/>
      <c r="G50" s="49"/>
      <c r="H50" s="49"/>
      <c r="I50" s="49"/>
      <c r="J50" s="49"/>
    </row>
    <row r="51" spans="1:10" ht="31.5" customHeight="1" hidden="1">
      <c r="A51" s="47" t="s">
        <v>48</v>
      </c>
      <c r="B51" s="47" t="s">
        <v>15</v>
      </c>
      <c r="C51" s="47"/>
      <c r="D51" s="27" t="s">
        <v>49</v>
      </c>
      <c r="E51" s="41">
        <v>0</v>
      </c>
      <c r="F51" s="41"/>
      <c r="G51" s="41">
        <v>0</v>
      </c>
      <c r="H51" s="41"/>
      <c r="I51" s="41">
        <v>0</v>
      </c>
      <c r="J51" s="41"/>
    </row>
    <row r="52" spans="1:10" ht="30.75" customHeight="1">
      <c r="A52" s="47"/>
      <c r="B52" s="47" t="s">
        <v>50</v>
      </c>
      <c r="C52" s="47"/>
      <c r="D52" s="27" t="s">
        <v>51</v>
      </c>
      <c r="E52" s="41">
        <v>8796842.51</v>
      </c>
      <c r="F52" s="41"/>
      <c r="G52" s="41">
        <v>7456200</v>
      </c>
      <c r="H52" s="41"/>
      <c r="I52" s="41">
        <v>7456200</v>
      </c>
      <c r="J52" s="41"/>
    </row>
    <row r="53" spans="1:10" ht="15.75" customHeight="1">
      <c r="A53" s="28" t="s">
        <v>52</v>
      </c>
      <c r="B53" s="45"/>
      <c r="C53" s="45"/>
      <c r="D53" s="28"/>
      <c r="E53" s="39">
        <f>SUM(E51:F52)</f>
        <v>8796842.51</v>
      </c>
      <c r="F53" s="39"/>
      <c r="G53" s="39">
        <f>SUM(G51:H52)</f>
        <v>7456200</v>
      </c>
      <c r="H53" s="39"/>
      <c r="I53" s="39">
        <f>SUM(I51:J52)</f>
        <v>7456200</v>
      </c>
      <c r="J53" s="39"/>
    </row>
    <row r="54" spans="1:10" ht="14.25">
      <c r="A54" s="46" t="s">
        <v>53</v>
      </c>
      <c r="B54" s="46"/>
      <c r="C54" s="46"/>
      <c r="D54" s="46"/>
      <c r="E54" s="46"/>
      <c r="F54" s="46"/>
      <c r="G54" s="46"/>
      <c r="H54" s="46"/>
      <c r="I54" s="46"/>
      <c r="J54" s="46"/>
    </row>
    <row r="55" spans="1:10" ht="36.75" customHeight="1">
      <c r="A55" s="49" t="s">
        <v>107</v>
      </c>
      <c r="B55" s="49"/>
      <c r="C55" s="49"/>
      <c r="D55" s="49"/>
      <c r="E55" s="49"/>
      <c r="F55" s="49"/>
      <c r="G55" s="49"/>
      <c r="H55" s="49"/>
      <c r="I55" s="49"/>
      <c r="J55" s="49"/>
    </row>
    <row r="56" spans="1:10" ht="30">
      <c r="A56" s="27" t="s">
        <v>54</v>
      </c>
      <c r="B56" s="47" t="s">
        <v>55</v>
      </c>
      <c r="C56" s="47"/>
      <c r="D56" s="27" t="s">
        <v>56</v>
      </c>
      <c r="E56" s="48">
        <v>15345281.03</v>
      </c>
      <c r="F56" s="48"/>
      <c r="G56" s="48">
        <v>10777300</v>
      </c>
      <c r="H56" s="48"/>
      <c r="I56" s="48">
        <v>10777300</v>
      </c>
      <c r="J56" s="48"/>
    </row>
    <row r="57" spans="1:10" ht="45">
      <c r="A57" s="27" t="s">
        <v>57</v>
      </c>
      <c r="B57" s="47" t="s">
        <v>58</v>
      </c>
      <c r="C57" s="47"/>
      <c r="D57" s="27" t="s">
        <v>59</v>
      </c>
      <c r="E57" s="48">
        <f>34402880.21+682097</f>
        <v>35084977.21</v>
      </c>
      <c r="F57" s="48"/>
      <c r="G57" s="48">
        <f>25693000</f>
        <v>25693000</v>
      </c>
      <c r="H57" s="48"/>
      <c r="I57" s="48">
        <v>25693000</v>
      </c>
      <c r="J57" s="48"/>
    </row>
    <row r="58" spans="1:10" ht="15.75" customHeight="1">
      <c r="A58" s="28" t="s">
        <v>60</v>
      </c>
      <c r="B58" s="45"/>
      <c r="C58" s="45"/>
      <c r="D58" s="28"/>
      <c r="E58" s="39">
        <f>SUM(E56:F57)</f>
        <v>50430258.24</v>
      </c>
      <c r="F58" s="39"/>
      <c r="G58" s="39">
        <f>SUM(G56:H57)</f>
        <v>36470300</v>
      </c>
      <c r="H58" s="39"/>
      <c r="I58" s="39">
        <f>SUM(I56:J57)</f>
        <v>36470300</v>
      </c>
      <c r="J58" s="39"/>
    </row>
    <row r="59" spans="1:10" ht="14.25">
      <c r="A59" s="46" t="s">
        <v>61</v>
      </c>
      <c r="B59" s="46"/>
      <c r="C59" s="46"/>
      <c r="D59" s="46"/>
      <c r="E59" s="46"/>
      <c r="F59" s="46"/>
      <c r="G59" s="46"/>
      <c r="H59" s="46"/>
      <c r="I59" s="46"/>
      <c r="J59" s="46"/>
    </row>
    <row r="60" spans="1:10" ht="30.75" customHeight="1">
      <c r="A60" s="49" t="s">
        <v>108</v>
      </c>
      <c r="B60" s="49"/>
      <c r="C60" s="49"/>
      <c r="D60" s="49"/>
      <c r="E60" s="49"/>
      <c r="F60" s="49"/>
      <c r="G60" s="49"/>
      <c r="H60" s="49"/>
      <c r="I60" s="49"/>
      <c r="J60" s="49"/>
    </row>
    <row r="61" spans="1:10" ht="15">
      <c r="A61" s="27" t="s">
        <v>62</v>
      </c>
      <c r="B61" s="47" t="s">
        <v>63</v>
      </c>
      <c r="C61" s="47"/>
      <c r="D61" s="27" t="s">
        <v>64</v>
      </c>
      <c r="E61" s="48">
        <v>60910443.5</v>
      </c>
      <c r="F61" s="48"/>
      <c r="G61" s="48">
        <v>49169391</v>
      </c>
      <c r="H61" s="48"/>
      <c r="I61" s="48">
        <v>48529867</v>
      </c>
      <c r="J61" s="48"/>
    </row>
    <row r="62" spans="1:10" ht="15.75" customHeight="1">
      <c r="A62" s="28" t="s">
        <v>65</v>
      </c>
      <c r="B62" s="45"/>
      <c r="C62" s="45"/>
      <c r="D62" s="28"/>
      <c r="E62" s="38">
        <f>SUM(E61)</f>
        <v>60910443.5</v>
      </c>
      <c r="F62" s="38"/>
      <c r="G62" s="38">
        <f>SUM(G61)</f>
        <v>49169391</v>
      </c>
      <c r="H62" s="38"/>
      <c r="I62" s="38">
        <f>SUM(I61)</f>
        <v>48529867</v>
      </c>
      <c r="J62" s="38"/>
    </row>
    <row r="63" spans="1:10" ht="14.25">
      <c r="A63" s="46" t="s">
        <v>66</v>
      </c>
      <c r="B63" s="46"/>
      <c r="C63" s="46"/>
      <c r="D63" s="46"/>
      <c r="E63" s="46"/>
      <c r="F63" s="46"/>
      <c r="G63" s="46"/>
      <c r="H63" s="46"/>
      <c r="I63" s="46"/>
      <c r="J63" s="46"/>
    </row>
    <row r="64" spans="1:10" ht="30.75" customHeight="1">
      <c r="A64" s="49" t="s">
        <v>109</v>
      </c>
      <c r="B64" s="49"/>
      <c r="C64" s="49"/>
      <c r="D64" s="49"/>
      <c r="E64" s="49"/>
      <c r="F64" s="49"/>
      <c r="G64" s="49"/>
      <c r="H64" s="49"/>
      <c r="I64" s="49"/>
      <c r="J64" s="49"/>
    </row>
    <row r="65" spans="1:10" ht="32.25" customHeight="1">
      <c r="A65" s="47" t="s">
        <v>67</v>
      </c>
      <c r="B65" s="47" t="s">
        <v>67</v>
      </c>
      <c r="C65" s="47"/>
      <c r="D65" s="27" t="s">
        <v>68</v>
      </c>
      <c r="E65" s="41">
        <v>1427000</v>
      </c>
      <c r="F65" s="41"/>
      <c r="G65" s="41">
        <v>1427000</v>
      </c>
      <c r="H65" s="41"/>
      <c r="I65" s="41">
        <v>1427000</v>
      </c>
      <c r="J65" s="41"/>
    </row>
    <row r="66" spans="1:10" ht="15.75" customHeight="1">
      <c r="A66" s="47"/>
      <c r="B66" s="47" t="s">
        <v>69</v>
      </c>
      <c r="C66" s="47"/>
      <c r="D66" s="47" t="s">
        <v>68</v>
      </c>
      <c r="E66" s="41">
        <v>25727000</v>
      </c>
      <c r="F66" s="41"/>
      <c r="G66" s="41">
        <v>25756300</v>
      </c>
      <c r="H66" s="41"/>
      <c r="I66" s="41">
        <v>25780900</v>
      </c>
      <c r="J66" s="41"/>
    </row>
    <row r="67" spans="1:10" ht="15.75" customHeight="1">
      <c r="A67" s="47"/>
      <c r="B67" s="47"/>
      <c r="C67" s="47"/>
      <c r="D67" s="47"/>
      <c r="E67" s="41"/>
      <c r="F67" s="41"/>
      <c r="G67" s="41"/>
      <c r="H67" s="41"/>
      <c r="I67" s="41"/>
      <c r="J67" s="41"/>
    </row>
    <row r="68" spans="1:10" ht="27.75" customHeight="1">
      <c r="A68" s="47"/>
      <c r="B68" s="47"/>
      <c r="C68" s="47"/>
      <c r="D68" s="47"/>
      <c r="E68" s="41"/>
      <c r="F68" s="41"/>
      <c r="G68" s="41"/>
      <c r="H68" s="41"/>
      <c r="I68" s="41"/>
      <c r="J68" s="41"/>
    </row>
    <row r="69" spans="1:10" ht="15.75" customHeight="1">
      <c r="A69" s="47"/>
      <c r="B69" s="47"/>
      <c r="C69" s="47"/>
      <c r="D69" s="47"/>
      <c r="E69" s="41"/>
      <c r="F69" s="41"/>
      <c r="G69" s="41"/>
      <c r="H69" s="41"/>
      <c r="I69" s="41"/>
      <c r="J69" s="41"/>
    </row>
    <row r="70" spans="1:10" ht="15" customHeight="1">
      <c r="A70" s="47"/>
      <c r="B70" s="47"/>
      <c r="C70" s="47"/>
      <c r="D70" s="47"/>
      <c r="E70" s="41"/>
      <c r="F70" s="41"/>
      <c r="G70" s="41"/>
      <c r="H70" s="41"/>
      <c r="I70" s="41"/>
      <c r="J70" s="41"/>
    </row>
    <row r="71" spans="1:10" ht="10.5" customHeight="1" hidden="1">
      <c r="A71" s="47"/>
      <c r="B71" s="47"/>
      <c r="C71" s="47"/>
      <c r="D71" s="47"/>
      <c r="E71" s="41"/>
      <c r="F71" s="41"/>
      <c r="G71" s="41"/>
      <c r="H71" s="41"/>
      <c r="I71" s="41"/>
      <c r="J71" s="41"/>
    </row>
    <row r="72" spans="1:10" ht="60.75" customHeight="1">
      <c r="A72" s="27" t="s">
        <v>70</v>
      </c>
      <c r="B72" s="47" t="s">
        <v>71</v>
      </c>
      <c r="C72" s="47"/>
      <c r="D72" s="27" t="s">
        <v>68</v>
      </c>
      <c r="E72" s="41">
        <v>1340600</v>
      </c>
      <c r="F72" s="41"/>
      <c r="G72" s="41">
        <v>1340600</v>
      </c>
      <c r="H72" s="41"/>
      <c r="I72" s="41">
        <v>1340600</v>
      </c>
      <c r="J72" s="41"/>
    </row>
    <row r="73" spans="1:10" ht="15.75" customHeight="1">
      <c r="A73" s="28" t="s">
        <v>72</v>
      </c>
      <c r="B73" s="45"/>
      <c r="C73" s="45"/>
      <c r="D73" s="28"/>
      <c r="E73" s="39">
        <f>SUM(E65:F72)</f>
        <v>28494600</v>
      </c>
      <c r="F73" s="39"/>
      <c r="G73" s="39">
        <f>SUM(G65:H72)</f>
        <v>28523900</v>
      </c>
      <c r="H73" s="39"/>
      <c r="I73" s="39">
        <f>SUM(I65:J72)</f>
        <v>28548500</v>
      </c>
      <c r="J73" s="39"/>
    </row>
    <row r="74" spans="1:10" ht="14.25">
      <c r="A74" s="46" t="s">
        <v>73</v>
      </c>
      <c r="B74" s="46"/>
      <c r="C74" s="46"/>
      <c r="D74" s="46"/>
      <c r="E74" s="46"/>
      <c r="F74" s="46"/>
      <c r="G74" s="46"/>
      <c r="H74" s="46"/>
      <c r="I74" s="46"/>
      <c r="J74" s="46"/>
    </row>
    <row r="75" spans="1:10" ht="60.75" customHeight="1">
      <c r="A75" s="49" t="s">
        <v>110</v>
      </c>
      <c r="B75" s="49"/>
      <c r="C75" s="49"/>
      <c r="D75" s="49"/>
      <c r="E75" s="49"/>
      <c r="F75" s="49"/>
      <c r="G75" s="49"/>
      <c r="H75" s="49"/>
      <c r="I75" s="49"/>
      <c r="J75" s="49"/>
    </row>
    <row r="76" spans="1:10" ht="15.75" customHeight="1">
      <c r="A76" s="44" t="s">
        <v>74</v>
      </c>
      <c r="B76" s="44" t="s">
        <v>75</v>
      </c>
      <c r="C76" s="44"/>
      <c r="D76" s="44" t="s">
        <v>76</v>
      </c>
      <c r="E76" s="41">
        <v>18681500</v>
      </c>
      <c r="F76" s="41"/>
      <c r="G76" s="41">
        <v>19593600</v>
      </c>
      <c r="H76" s="41"/>
      <c r="I76" s="41">
        <v>19593600</v>
      </c>
      <c r="J76" s="41"/>
    </row>
    <row r="77" spans="1:10" ht="33" customHeight="1">
      <c r="A77" s="44"/>
      <c r="B77" s="44"/>
      <c r="C77" s="44"/>
      <c r="D77" s="44"/>
      <c r="E77" s="41"/>
      <c r="F77" s="41"/>
      <c r="G77" s="41"/>
      <c r="H77" s="41"/>
      <c r="I77" s="41"/>
      <c r="J77" s="41"/>
    </row>
    <row r="78" spans="1:10" ht="15.75" customHeight="1">
      <c r="A78" s="44"/>
      <c r="B78" s="44"/>
      <c r="C78" s="44"/>
      <c r="D78" s="44"/>
      <c r="E78" s="41"/>
      <c r="F78" s="41"/>
      <c r="G78" s="41"/>
      <c r="H78" s="41"/>
      <c r="I78" s="41"/>
      <c r="J78" s="41"/>
    </row>
    <row r="79" spans="1:10" ht="15.75" customHeight="1">
      <c r="A79" s="44"/>
      <c r="B79" s="44"/>
      <c r="C79" s="44"/>
      <c r="D79" s="44"/>
      <c r="E79" s="41"/>
      <c r="F79" s="41"/>
      <c r="G79" s="41"/>
      <c r="H79" s="41"/>
      <c r="I79" s="41"/>
      <c r="J79" s="41"/>
    </row>
    <row r="80" spans="1:10" ht="47.25" customHeight="1">
      <c r="A80" s="44"/>
      <c r="B80" s="44"/>
      <c r="C80" s="44"/>
      <c r="D80" s="44"/>
      <c r="E80" s="41"/>
      <c r="F80" s="41"/>
      <c r="G80" s="41"/>
      <c r="H80" s="41"/>
      <c r="I80" s="41"/>
      <c r="J80" s="41"/>
    </row>
    <row r="81" spans="1:10" ht="39" customHeight="1">
      <c r="A81" s="44"/>
      <c r="B81" s="44"/>
      <c r="C81" s="44"/>
      <c r="D81" s="44"/>
      <c r="E81" s="41"/>
      <c r="F81" s="41"/>
      <c r="G81" s="41"/>
      <c r="H81" s="41"/>
      <c r="I81" s="41"/>
      <c r="J81" s="41"/>
    </row>
    <row r="82" spans="1:10" ht="32.25" customHeight="1">
      <c r="A82" s="44"/>
      <c r="B82" s="44"/>
      <c r="C82" s="44"/>
      <c r="D82" s="44"/>
      <c r="E82" s="41"/>
      <c r="F82" s="41"/>
      <c r="G82" s="41"/>
      <c r="H82" s="41"/>
      <c r="I82" s="41"/>
      <c r="J82" s="41"/>
    </row>
    <row r="83" spans="1:10" ht="24" customHeight="1">
      <c r="A83" s="44"/>
      <c r="B83" s="44"/>
      <c r="C83" s="44"/>
      <c r="D83" s="44"/>
      <c r="E83" s="41"/>
      <c r="F83" s="41"/>
      <c r="G83" s="41"/>
      <c r="H83" s="41"/>
      <c r="I83" s="41"/>
      <c r="J83" s="41"/>
    </row>
    <row r="84" spans="1:10" ht="54.75" customHeight="1" hidden="1">
      <c r="A84" s="44"/>
      <c r="B84" s="44"/>
      <c r="C84" s="44"/>
      <c r="D84" s="44"/>
      <c r="E84" s="41"/>
      <c r="F84" s="41"/>
      <c r="G84" s="41"/>
      <c r="H84" s="41"/>
      <c r="I84" s="41"/>
      <c r="J84" s="41"/>
    </row>
    <row r="85" spans="1:10" ht="69.75" customHeight="1">
      <c r="A85" s="44" t="s">
        <v>77</v>
      </c>
      <c r="B85" s="44" t="s">
        <v>78</v>
      </c>
      <c r="C85" s="44"/>
      <c r="D85" s="44" t="s">
        <v>79</v>
      </c>
      <c r="E85" s="48">
        <v>3019400</v>
      </c>
      <c r="F85" s="48"/>
      <c r="G85" s="48">
        <v>1320000</v>
      </c>
      <c r="H85" s="48"/>
      <c r="I85" s="48">
        <v>1320000</v>
      </c>
      <c r="J85" s="48"/>
    </row>
    <row r="86" spans="1:10" ht="97.5" customHeight="1">
      <c r="A86" s="44"/>
      <c r="B86" s="44"/>
      <c r="C86" s="44"/>
      <c r="D86" s="44"/>
      <c r="E86" s="48"/>
      <c r="F86" s="48"/>
      <c r="G86" s="48"/>
      <c r="H86" s="48"/>
      <c r="I86" s="48"/>
      <c r="J86" s="48"/>
    </row>
    <row r="87" spans="1:10" ht="165" hidden="1">
      <c r="A87" s="44"/>
      <c r="B87" s="44" t="s">
        <v>80</v>
      </c>
      <c r="C87" s="44"/>
      <c r="D87" s="29" t="s">
        <v>81</v>
      </c>
      <c r="E87" s="41"/>
      <c r="F87" s="41"/>
      <c r="G87" s="41"/>
      <c r="H87" s="41"/>
      <c r="I87" s="41"/>
      <c r="J87" s="41"/>
    </row>
    <row r="88" spans="1:10" ht="137.25" customHeight="1">
      <c r="A88" s="44"/>
      <c r="B88" s="44" t="s">
        <v>82</v>
      </c>
      <c r="C88" s="44"/>
      <c r="D88" s="29" t="s">
        <v>83</v>
      </c>
      <c r="E88" s="41">
        <v>7951600</v>
      </c>
      <c r="F88" s="41"/>
      <c r="G88" s="41">
        <v>9103300</v>
      </c>
      <c r="H88" s="41"/>
      <c r="I88" s="41">
        <v>11032800</v>
      </c>
      <c r="J88" s="41"/>
    </row>
    <row r="89" spans="1:10" ht="15.75" customHeight="1">
      <c r="A89" s="30" t="s">
        <v>84</v>
      </c>
      <c r="B89" s="37"/>
      <c r="C89" s="37"/>
      <c r="D89" s="30"/>
      <c r="E89" s="39">
        <f>SUM(E76:F88)</f>
        <v>29652500</v>
      </c>
      <c r="F89" s="39"/>
      <c r="G89" s="39">
        <f>SUM(G76:H88)</f>
        <v>30016900</v>
      </c>
      <c r="H89" s="39"/>
      <c r="I89" s="39">
        <f>SUM(I76:J88)</f>
        <v>31946400</v>
      </c>
      <c r="J89" s="39"/>
    </row>
    <row r="90" spans="1:10" ht="14.25">
      <c r="A90" s="42" t="s">
        <v>85</v>
      </c>
      <c r="B90" s="42"/>
      <c r="C90" s="42"/>
      <c r="D90" s="42"/>
      <c r="E90" s="42"/>
      <c r="F90" s="42"/>
      <c r="G90" s="42"/>
      <c r="H90" s="42"/>
      <c r="I90" s="42"/>
      <c r="J90" s="42"/>
    </row>
    <row r="91" spans="1:10" ht="30.75" customHeight="1">
      <c r="A91" s="43" t="s">
        <v>225</v>
      </c>
      <c r="B91" s="43"/>
      <c r="C91" s="43"/>
      <c r="D91" s="43"/>
      <c r="E91" s="43"/>
      <c r="F91" s="43"/>
      <c r="G91" s="43"/>
      <c r="H91" s="43"/>
      <c r="I91" s="43"/>
      <c r="J91" s="43"/>
    </row>
    <row r="92" spans="1:10" ht="12.75" customHeight="1">
      <c r="A92" s="44" t="s">
        <v>86</v>
      </c>
      <c r="B92" s="40" t="s">
        <v>23</v>
      </c>
      <c r="C92" s="40"/>
      <c r="D92" s="44" t="s">
        <v>49</v>
      </c>
      <c r="E92" s="41">
        <v>8518875.96</v>
      </c>
      <c r="F92" s="41"/>
      <c r="G92" s="41">
        <v>6842500</v>
      </c>
      <c r="H92" s="41"/>
      <c r="I92" s="41">
        <v>6842500</v>
      </c>
      <c r="J92" s="41"/>
    </row>
    <row r="93" spans="1:10" ht="12.75" customHeight="1">
      <c r="A93" s="44"/>
      <c r="B93" s="40"/>
      <c r="C93" s="40"/>
      <c r="D93" s="44"/>
      <c r="E93" s="41"/>
      <c r="F93" s="41"/>
      <c r="G93" s="41"/>
      <c r="H93" s="41"/>
      <c r="I93" s="41"/>
      <c r="J93" s="41"/>
    </row>
    <row r="94" spans="1:10" ht="19.5" customHeight="1">
      <c r="A94" s="44"/>
      <c r="B94" s="40"/>
      <c r="C94" s="40"/>
      <c r="D94" s="44"/>
      <c r="E94" s="41"/>
      <c r="F94" s="41"/>
      <c r="G94" s="41"/>
      <c r="H94" s="41"/>
      <c r="I94" s="41"/>
      <c r="J94" s="41"/>
    </row>
    <row r="95" spans="1:10" ht="75" customHeight="1" hidden="1">
      <c r="A95" s="31" t="s">
        <v>87</v>
      </c>
      <c r="B95" s="40" t="s">
        <v>88</v>
      </c>
      <c r="C95" s="40"/>
      <c r="D95" s="29" t="s">
        <v>49</v>
      </c>
      <c r="E95" s="41"/>
      <c r="F95" s="41"/>
      <c r="G95" s="41"/>
      <c r="H95" s="41"/>
      <c r="I95" s="41"/>
      <c r="J95" s="41"/>
    </row>
    <row r="96" spans="1:10" ht="15.75" customHeight="1">
      <c r="A96" s="30" t="s">
        <v>89</v>
      </c>
      <c r="B96" s="37"/>
      <c r="C96" s="37"/>
      <c r="D96" s="30"/>
      <c r="E96" s="39">
        <f>E92+E95</f>
        <v>8518875.96</v>
      </c>
      <c r="F96" s="39"/>
      <c r="G96" s="39">
        <f>G92+G95</f>
        <v>6842500</v>
      </c>
      <c r="H96" s="39"/>
      <c r="I96" s="39">
        <f>I92+I95</f>
        <v>6842500</v>
      </c>
      <c r="J96" s="39"/>
    </row>
    <row r="97" spans="1:10" ht="15.75" customHeight="1">
      <c r="A97" s="30" t="s">
        <v>90</v>
      </c>
      <c r="B97" s="37"/>
      <c r="C97" s="37"/>
      <c r="D97" s="30"/>
      <c r="E97" s="38">
        <f>SUM(E48+E53+E58+E62+E73+E89+E96)</f>
        <v>897414494.98</v>
      </c>
      <c r="F97" s="38"/>
      <c r="G97" s="38">
        <f>SUM(G48+G53+G58+G62+G73+G89+G96)</f>
        <v>758858538</v>
      </c>
      <c r="H97" s="38"/>
      <c r="I97" s="38">
        <f>SUM(I48+I53+I58+I62+I73+I89+I96)</f>
        <v>761265396</v>
      </c>
      <c r="J97" s="38"/>
    </row>
  </sheetData>
  <sheetProtection/>
  <mergeCells count="166">
    <mergeCell ref="B8:C10"/>
    <mergeCell ref="D8:D10"/>
    <mergeCell ref="I10:J10"/>
    <mergeCell ref="G13:H17"/>
    <mergeCell ref="I13:J17"/>
    <mergeCell ref="B13:C17"/>
    <mergeCell ref="A12:J12"/>
    <mergeCell ref="A11:J11"/>
    <mergeCell ref="E13:F17"/>
    <mergeCell ref="A13:A33"/>
    <mergeCell ref="D13:D17"/>
    <mergeCell ref="D18:D24"/>
    <mergeCell ref="E18:F24"/>
    <mergeCell ref="F3:J3"/>
    <mergeCell ref="G10:H10"/>
    <mergeCell ref="E8:J8"/>
    <mergeCell ref="E9:F10"/>
    <mergeCell ref="I18:J24"/>
    <mergeCell ref="G18:H24"/>
    <mergeCell ref="I34:J34"/>
    <mergeCell ref="A4:J4"/>
    <mergeCell ref="A5:J5"/>
    <mergeCell ref="A6:J6"/>
    <mergeCell ref="I7:J7"/>
    <mergeCell ref="A8:A10"/>
    <mergeCell ref="G9:J9"/>
    <mergeCell ref="I33:J33"/>
    <mergeCell ref="B25:C32"/>
    <mergeCell ref="I25:J32"/>
    <mergeCell ref="B48:C48"/>
    <mergeCell ref="E48:F48"/>
    <mergeCell ref="B18:C24"/>
    <mergeCell ref="D25:D32"/>
    <mergeCell ref="E25:F32"/>
    <mergeCell ref="G25:H32"/>
    <mergeCell ref="G34:H34"/>
    <mergeCell ref="B39:C43"/>
    <mergeCell ref="D39:D43"/>
    <mergeCell ref="E39:F43"/>
    <mergeCell ref="B33:C33"/>
    <mergeCell ref="E33:F33"/>
    <mergeCell ref="G33:H33"/>
    <mergeCell ref="A44:A47"/>
    <mergeCell ref="B44:C47"/>
    <mergeCell ref="D44:D47"/>
    <mergeCell ref="B35:C38"/>
    <mergeCell ref="E35:F38"/>
    <mergeCell ref="E44:F47"/>
    <mergeCell ref="A34:A43"/>
    <mergeCell ref="B34:C34"/>
    <mergeCell ref="E34:F34"/>
    <mergeCell ref="D35:D38"/>
    <mergeCell ref="I48:J48"/>
    <mergeCell ref="G44:H47"/>
    <mergeCell ref="I44:J47"/>
    <mergeCell ref="G48:H48"/>
    <mergeCell ref="I35:J38"/>
    <mergeCell ref="G35:H38"/>
    <mergeCell ref="G39:H43"/>
    <mergeCell ref="I39:J43"/>
    <mergeCell ref="A55:J55"/>
    <mergeCell ref="B56:C56"/>
    <mergeCell ref="E56:F56"/>
    <mergeCell ref="A49:J49"/>
    <mergeCell ref="A50:J50"/>
    <mergeCell ref="A51:A52"/>
    <mergeCell ref="B51:C51"/>
    <mergeCell ref="E51:F51"/>
    <mergeCell ref="G51:H51"/>
    <mergeCell ref="I51:J51"/>
    <mergeCell ref="I52:J52"/>
    <mergeCell ref="B53:C53"/>
    <mergeCell ref="E53:F53"/>
    <mergeCell ref="G53:H53"/>
    <mergeCell ref="I53:J53"/>
    <mergeCell ref="A54:J54"/>
    <mergeCell ref="B52:C52"/>
    <mergeCell ref="E52:F52"/>
    <mergeCell ref="G52:H52"/>
    <mergeCell ref="B58:C58"/>
    <mergeCell ref="E58:F58"/>
    <mergeCell ref="G58:H58"/>
    <mergeCell ref="I58:J58"/>
    <mergeCell ref="G56:H56"/>
    <mergeCell ref="I56:J56"/>
    <mergeCell ref="E57:F57"/>
    <mergeCell ref="G57:H57"/>
    <mergeCell ref="I57:J57"/>
    <mergeCell ref="B57:C57"/>
    <mergeCell ref="A59:J59"/>
    <mergeCell ref="A60:J60"/>
    <mergeCell ref="B61:C61"/>
    <mergeCell ref="A64:J64"/>
    <mergeCell ref="B62:C62"/>
    <mergeCell ref="E62:F62"/>
    <mergeCell ref="G62:H62"/>
    <mergeCell ref="I62:J62"/>
    <mergeCell ref="E61:F61"/>
    <mergeCell ref="G61:H61"/>
    <mergeCell ref="I61:J61"/>
    <mergeCell ref="A63:J63"/>
    <mergeCell ref="B66:C71"/>
    <mergeCell ref="D66:D71"/>
    <mergeCell ref="E66:F71"/>
    <mergeCell ref="A65:A71"/>
    <mergeCell ref="B65:C65"/>
    <mergeCell ref="E65:F65"/>
    <mergeCell ref="I65:J65"/>
    <mergeCell ref="G65:H65"/>
    <mergeCell ref="E76:F84"/>
    <mergeCell ref="A76:A84"/>
    <mergeCell ref="B76:C84"/>
    <mergeCell ref="G85:H86"/>
    <mergeCell ref="A85:A88"/>
    <mergeCell ref="B85:C86"/>
    <mergeCell ref="D85:D86"/>
    <mergeCell ref="D76:D84"/>
    <mergeCell ref="E72:F72"/>
    <mergeCell ref="G72:H72"/>
    <mergeCell ref="I72:J72"/>
    <mergeCell ref="G73:H73"/>
    <mergeCell ref="B72:C72"/>
    <mergeCell ref="E85:F86"/>
    <mergeCell ref="I85:J86"/>
    <mergeCell ref="I76:J84"/>
    <mergeCell ref="A75:J75"/>
    <mergeCell ref="G76:H84"/>
    <mergeCell ref="G66:H71"/>
    <mergeCell ref="I66:J71"/>
    <mergeCell ref="I73:J73"/>
    <mergeCell ref="B87:C87"/>
    <mergeCell ref="E87:F87"/>
    <mergeCell ref="G87:H87"/>
    <mergeCell ref="I87:J87"/>
    <mergeCell ref="B73:C73"/>
    <mergeCell ref="E73:F73"/>
    <mergeCell ref="A74:J74"/>
    <mergeCell ref="I92:J94"/>
    <mergeCell ref="G88:H88"/>
    <mergeCell ref="I88:J88"/>
    <mergeCell ref="B89:C89"/>
    <mergeCell ref="E89:F89"/>
    <mergeCell ref="G89:H89"/>
    <mergeCell ref="I89:J89"/>
    <mergeCell ref="E88:F88"/>
    <mergeCell ref="B88:C88"/>
    <mergeCell ref="E95:F95"/>
    <mergeCell ref="G95:H95"/>
    <mergeCell ref="I95:J95"/>
    <mergeCell ref="A90:J90"/>
    <mergeCell ref="A91:J91"/>
    <mergeCell ref="A92:A94"/>
    <mergeCell ref="B92:C94"/>
    <mergeCell ref="D92:D94"/>
    <mergeCell ref="E92:F94"/>
    <mergeCell ref="G92:H94"/>
    <mergeCell ref="F1:J1"/>
    <mergeCell ref="B97:C97"/>
    <mergeCell ref="E97:F97"/>
    <mergeCell ref="G97:H97"/>
    <mergeCell ref="I97:J97"/>
    <mergeCell ref="B96:C96"/>
    <mergeCell ref="E96:F96"/>
    <mergeCell ref="G96:H96"/>
    <mergeCell ref="I96:J96"/>
    <mergeCell ref="B95:C9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9" r:id="rId1"/>
  <rowBreaks count="1" manualBreakCount="1">
    <brk id="8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2021-07-05T12:29:13Z</cp:lastPrinted>
  <dcterms:created xsi:type="dcterms:W3CDTF">1996-10-08T23:32:33Z</dcterms:created>
  <dcterms:modified xsi:type="dcterms:W3CDTF">2021-09-30T10:55:31Z</dcterms:modified>
  <cp:category/>
  <cp:version/>
  <cp:contentType/>
  <cp:contentStatus/>
</cp:coreProperties>
</file>