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четы бюджетного отдела\Отчеты ГО\Индикаторы открытости данных\Открытость данных до 30.12.2021(за 2020 год)\разместить на сайте\"/>
    </mc:Choice>
  </mc:AlternateContent>
  <xr:revisionPtr revIDLastSave="0" documentId="8_{922BE4CA-7CA9-4356-AA04-FCEE96347F52}" xr6:coauthVersionLast="47" xr6:coauthVersionMax="47" xr10:uidLastSave="{00000000-0000-0000-0000-000000000000}"/>
  <bookViews>
    <workbookView xWindow="-120" yWindow="-120" windowWidth="29040" windowHeight="15990" xr2:uid="{EE1F261B-7CD0-4F0F-9E53-4ABC7F4266F8}"/>
  </bookViews>
  <sheets>
    <sheet name="за 1 квартал" sheetId="1" r:id="rId1"/>
  </sheets>
  <externalReferences>
    <externalReference r:id="rId2"/>
  </externalReferences>
  <definedNames>
    <definedName name="__bookmark_13">#REF!</definedName>
    <definedName name="__bookmark_14">#REF!</definedName>
    <definedName name="__bookmark_18">#REF!</definedName>
    <definedName name="__bookmark_19">#REF!</definedName>
    <definedName name="__bookmark_2">'за 1 квартал'!#REF!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5">'за 1 квартал'!$B$1:$E$24</definedName>
    <definedName name="_xlnm.Print_Titles" localSheetId="0">'за 1 квартал'!$1:$4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I21" i="1"/>
  <c r="H21" i="1"/>
  <c r="G21" i="1"/>
  <c r="F21" i="1"/>
  <c r="E19" i="1"/>
  <c r="I19" i="1" s="1"/>
  <c r="D19" i="1"/>
  <c r="C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E7" i="1"/>
  <c r="H7" i="1" s="1"/>
  <c r="D7" i="1"/>
  <c r="C7" i="1"/>
  <c r="C5" i="1" s="1"/>
  <c r="D5" i="1"/>
  <c r="G7" i="1" l="1"/>
  <c r="I7" i="1"/>
  <c r="F19" i="1"/>
  <c r="H19" i="1"/>
  <c r="E5" i="1"/>
  <c r="F7" i="1"/>
  <c r="G19" i="1"/>
  <c r="I5" i="1" l="1"/>
  <c r="G5" i="1"/>
  <c r="H5" i="1"/>
  <c r="F5" i="1"/>
</calcChain>
</file>

<file path=xl/sharedStrings.xml><?xml version="1.0" encoding="utf-8"?>
<sst xmlns="http://schemas.openxmlformats.org/spreadsheetml/2006/main" count="46" uniqueCount="45">
  <si>
    <t>(в руб.)</t>
  </si>
  <si>
    <t>Код по бюджетной классификации</t>
  </si>
  <si>
    <t>Наименование</t>
  </si>
  <si>
    <t>Исполнено на 01.04.2020</t>
  </si>
  <si>
    <t>Утвержденные бюджетные назначения на 2021 год</t>
  </si>
  <si>
    <t>Исполнено на 01.04.2021</t>
  </si>
  <si>
    <t>Отклонение                     ( гр.5 - гр.4 )</t>
  </si>
  <si>
    <t>Отклонение                 ( гр.5 - гр.3 )</t>
  </si>
  <si>
    <r>
      <t xml:space="preserve">%% исполнения  (гр.5 </t>
    </r>
    <r>
      <rPr>
        <b/>
        <sz val="8"/>
        <rFont val="Times New Roman"/>
        <family val="1"/>
        <charset val="204"/>
      </rPr>
      <t>/</t>
    </r>
    <r>
      <rPr>
        <sz val="8"/>
        <rFont val="Times New Roman"/>
        <family val="1"/>
        <charset val="204"/>
      </rPr>
      <t xml:space="preserve"> гр.3)</t>
    </r>
  </si>
  <si>
    <r>
      <t xml:space="preserve">%% исполнения  (гр.5 </t>
    </r>
    <r>
      <rPr>
        <b/>
        <sz val="8"/>
        <rFont val="Times New Roman"/>
        <family val="1"/>
        <charset val="204"/>
      </rPr>
      <t>/</t>
    </r>
    <r>
      <rPr>
        <sz val="8"/>
        <rFont val="Times New Roman"/>
        <family val="1"/>
        <charset val="204"/>
      </rPr>
      <t xml:space="preserve"> гр.4)</t>
    </r>
  </si>
  <si>
    <t>Доходы бюджета ,всего</t>
  </si>
  <si>
    <t xml:space="preserve">в том числе </t>
  </si>
  <si>
    <t>000 1 00 00000 00 0000 000</t>
  </si>
  <si>
    <t>Налоговые и неналоговые доходы</t>
  </si>
  <si>
    <t>000 1 01 00000000000000</t>
  </si>
  <si>
    <t>Налоги на прибыль, доходы</t>
  </si>
  <si>
    <t>000 1 03 00000000000000</t>
  </si>
  <si>
    <t>Налоги на товары (работы, услуги), реализуемые на территории Российской Федерации</t>
  </si>
  <si>
    <t>000 1 05 00000000000000</t>
  </si>
  <si>
    <t>Налоги на совокупный доход</t>
  </si>
  <si>
    <t>000 1 06 00000000000000</t>
  </si>
  <si>
    <t>Налоги на имущество</t>
  </si>
  <si>
    <t>000 1 08 00000000000000</t>
  </si>
  <si>
    <t>Государственная пошлина</t>
  </si>
  <si>
    <t>000 1 11 00000000000000</t>
  </si>
  <si>
    <t>Доходы от использования имущества, находящегося в государственной и муниципальной собственности</t>
  </si>
  <si>
    <t>000 1 12 00000000000000</t>
  </si>
  <si>
    <t>Платежи при пользовании природными ресурсами</t>
  </si>
  <si>
    <t>000 1 13 00000000000000</t>
  </si>
  <si>
    <t>Доходы от оказания платных услуг (работ) и компенсации затрат государства</t>
  </si>
  <si>
    <t>000 1 14 00000000000000</t>
  </si>
  <si>
    <t>Доходы от продажи материальных и нематериальных активов</t>
  </si>
  <si>
    <t>000 1 16 00000000000000</t>
  </si>
  <si>
    <t>Штрафы, санкции, возмещение ущерба</t>
  </si>
  <si>
    <t>000 1 17 00000000000000</t>
  </si>
  <si>
    <t>Прочие неналоговые доходы</t>
  </si>
  <si>
    <t>000 2 00 00000 00 0000 000</t>
  </si>
  <si>
    <t>Безвозмездные поступления ,всего</t>
  </si>
  <si>
    <t>000 2 02 00000000000000</t>
  </si>
  <si>
    <t>Безвозмездные поступления от других бюджетов бюджетной системы Российской Федерации</t>
  </si>
  <si>
    <t>000 2 07 00000000000000</t>
  </si>
  <si>
    <t>Прочие безвозмездные поступления</t>
  </si>
  <si>
    <t>000 2 19 00000000000000</t>
  </si>
  <si>
    <t>Возврат остатков субсидий, субвенций и иных межбюджетных трансфертов, имеющих целевое назначение ,прошлых лет</t>
  </si>
  <si>
    <t>Сведения об исполнении бюджета за первый квартал 2020 года по доходам в разрезе видов доходов в сравнении с запланированными годовыми значениями и с фактическими значениями соответствующего периода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</si>
</sst>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&quot;&quot;#000"/>
  </numFmts>
  <fonts count="12" x14ac:knownFonts="1"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/>
    <xf numFmtId="0" fontId="10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4" fontId="9" fillId="0" borderId="8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10" xfId="0" applyNumberFormat="1" applyFont="1" applyBorder="1" applyAlignment="1">
      <alignment vertical="top" wrapText="1"/>
    </xf>
    <xf numFmtId="4" fontId="9" fillId="0" borderId="11" xfId="0" applyNumberFormat="1" applyFont="1" applyBorder="1" applyAlignment="1">
      <alignment vertical="top"/>
    </xf>
    <xf numFmtId="4" fontId="9" fillId="0" borderId="9" xfId="0" applyNumberFormat="1" applyFont="1" applyBorder="1" applyAlignment="1">
      <alignment vertical="top"/>
    </xf>
    <xf numFmtId="4" fontId="9" fillId="0" borderId="10" xfId="0" applyNumberFormat="1" applyFont="1" applyBorder="1" applyAlignment="1">
      <alignment vertical="top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right" vertical="top" wrapText="1"/>
    </xf>
    <xf numFmtId="4" fontId="11" fillId="0" borderId="9" xfId="0" applyNumberFormat="1" applyFont="1" applyBorder="1" applyAlignment="1">
      <alignment horizontal="right" vertical="top" wrapText="1"/>
    </xf>
    <xf numFmtId="4" fontId="11" fillId="0" borderId="15" xfId="0" applyNumberFormat="1" applyFont="1" applyBorder="1" applyAlignment="1">
      <alignment horizontal="right" vertical="top" wrapText="1"/>
    </xf>
    <xf numFmtId="4" fontId="9" fillId="0" borderId="13" xfId="0" applyNumberFormat="1" applyFont="1" applyBorder="1" applyAlignment="1">
      <alignment vertical="top"/>
    </xf>
    <xf numFmtId="4" fontId="9" fillId="0" borderId="14" xfId="0" applyNumberFormat="1" applyFont="1" applyBorder="1" applyAlignment="1">
      <alignment vertical="top"/>
    </xf>
    <xf numFmtId="4" fontId="9" fillId="0" borderId="16" xfId="0" applyNumberFormat="1" applyFont="1" applyBorder="1" applyAlignment="1">
      <alignment vertical="top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vertical="top" wrapText="1"/>
    </xf>
    <xf numFmtId="4" fontId="9" fillId="0" borderId="19" xfId="0" applyNumberFormat="1" applyFont="1" applyBorder="1" applyAlignment="1">
      <alignment horizontal="right" vertical="top" wrapText="1"/>
    </xf>
    <xf numFmtId="4" fontId="9" fillId="0" borderId="17" xfId="0" applyNumberFormat="1" applyFont="1" applyBorder="1" applyAlignment="1">
      <alignment horizontal="right" vertical="top" wrapText="1"/>
    </xf>
    <xf numFmtId="4" fontId="9" fillId="0" borderId="20" xfId="0" applyNumberFormat="1" applyFont="1" applyBorder="1" applyAlignment="1">
      <alignment horizontal="right" vertical="top" wrapText="1"/>
    </xf>
    <xf numFmtId="4" fontId="9" fillId="0" borderId="18" xfId="0" applyNumberFormat="1" applyFont="1" applyBorder="1" applyAlignment="1">
      <alignment vertical="top"/>
    </xf>
    <xf numFmtId="4" fontId="9" fillId="0" borderId="17" xfId="0" applyNumberFormat="1" applyFont="1" applyBorder="1" applyAlignment="1">
      <alignment vertical="top"/>
    </xf>
    <xf numFmtId="0" fontId="9" fillId="0" borderId="21" xfId="0" applyFont="1" applyBorder="1" applyAlignment="1">
      <alignment horizontal="left" vertical="top" wrapText="1"/>
    </xf>
    <xf numFmtId="165" fontId="9" fillId="0" borderId="22" xfId="0" applyNumberFormat="1" applyFont="1" applyBorder="1" applyAlignment="1">
      <alignment vertical="top" wrapText="1"/>
    </xf>
    <xf numFmtId="4" fontId="11" fillId="0" borderId="23" xfId="0" applyNumberFormat="1" applyFont="1" applyBorder="1" applyAlignment="1">
      <alignment horizontal="right" vertical="top" wrapText="1"/>
    </xf>
    <xf numFmtId="4" fontId="11" fillId="0" borderId="21" xfId="0" applyNumberFormat="1" applyFont="1" applyBorder="1" applyAlignment="1">
      <alignment horizontal="right" vertical="top" wrapText="1"/>
    </xf>
    <xf numFmtId="4" fontId="11" fillId="0" borderId="24" xfId="0" applyNumberFormat="1" applyFont="1" applyBorder="1" applyAlignment="1">
      <alignment horizontal="right" vertical="top" wrapText="1"/>
    </xf>
    <xf numFmtId="4" fontId="9" fillId="0" borderId="22" xfId="0" applyNumberFormat="1" applyFont="1" applyBorder="1" applyAlignment="1">
      <alignment vertical="top"/>
    </xf>
    <xf numFmtId="4" fontId="9" fillId="0" borderId="21" xfId="0" applyNumberFormat="1" applyFont="1" applyBorder="1" applyAlignment="1">
      <alignment vertical="top"/>
    </xf>
    <xf numFmtId="0" fontId="9" fillId="0" borderId="22" xfId="0" applyFont="1" applyBorder="1" applyAlignment="1">
      <alignment horizontal="left" vertical="top" wrapText="1"/>
    </xf>
    <xf numFmtId="4" fontId="9" fillId="0" borderId="23" xfId="0" applyNumberFormat="1" applyFont="1" applyBorder="1" applyAlignment="1">
      <alignment horizontal="right" vertical="top" wrapText="1"/>
    </xf>
    <xf numFmtId="4" fontId="9" fillId="0" borderId="21" xfId="0" applyNumberFormat="1" applyFont="1" applyBorder="1" applyAlignment="1">
      <alignment horizontal="right" vertical="top" wrapText="1"/>
    </xf>
    <xf numFmtId="4" fontId="9" fillId="0" borderId="24" xfId="0" applyNumberFormat="1" applyFont="1" applyBorder="1" applyAlignment="1">
      <alignment horizontal="right" vertical="top" wrapText="1"/>
    </xf>
    <xf numFmtId="0" fontId="9" fillId="0" borderId="25" xfId="0" applyFont="1" applyBorder="1" applyAlignment="1">
      <alignment horizontal="left" vertical="top" wrapText="1"/>
    </xf>
    <xf numFmtId="165" fontId="9" fillId="0" borderId="26" xfId="0" applyNumberFormat="1" applyFont="1" applyBorder="1" applyAlignment="1">
      <alignment vertical="top" wrapText="1"/>
    </xf>
    <xf numFmtId="4" fontId="11" fillId="0" borderId="27" xfId="0" applyNumberFormat="1" applyFont="1" applyBorder="1" applyAlignment="1">
      <alignment horizontal="right" vertical="top" wrapText="1"/>
    </xf>
    <xf numFmtId="4" fontId="11" fillId="0" borderId="25" xfId="0" applyNumberFormat="1" applyFont="1" applyBorder="1" applyAlignment="1">
      <alignment horizontal="right" vertical="top" wrapText="1"/>
    </xf>
    <xf numFmtId="4" fontId="11" fillId="0" borderId="28" xfId="0" applyNumberFormat="1" applyFont="1" applyBorder="1" applyAlignment="1">
      <alignment horizontal="right" vertical="top" wrapText="1"/>
    </xf>
    <xf numFmtId="4" fontId="9" fillId="0" borderId="26" xfId="0" applyNumberFormat="1" applyFont="1" applyBorder="1" applyAlignment="1">
      <alignment vertical="top"/>
    </xf>
    <xf numFmtId="4" fontId="9" fillId="0" borderId="25" xfId="0" applyNumberFormat="1" applyFont="1" applyBorder="1" applyAlignment="1">
      <alignment vertical="top"/>
    </xf>
    <xf numFmtId="164" fontId="5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4.2.%20&#1076;&#1086;&#1093;&#1086;&#1076;&#1099;%20&#1087;&#1086;&#1082;&#1074;&#1072;&#1088;&#1090;&#1072;&#1083;&#1100;&#1085;&#1086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1 квартал"/>
      <sheetName val="за 1 полугодие"/>
      <sheetName val="за 9 месяцев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DA33-B821-4A9F-84DE-4DBCD80AA589}">
  <sheetPr>
    <pageSetUpPr fitToPage="1"/>
  </sheetPr>
  <dimension ref="A1:J24"/>
  <sheetViews>
    <sheetView tabSelected="1" zoomScale="120" zoomScaleNormal="120" workbookViewId="0">
      <selection activeCell="A2" sqref="A1:I23"/>
    </sheetView>
  </sheetViews>
  <sheetFormatPr defaultRowHeight="12.75" x14ac:dyDescent="0.2"/>
  <cols>
    <col min="1" max="1" width="21.5703125" bestFit="1" customWidth="1"/>
    <col min="2" max="2" width="24.28515625" customWidth="1"/>
    <col min="3" max="3" width="12.7109375" bestFit="1" customWidth="1"/>
    <col min="4" max="4" width="14.28515625" bestFit="1" customWidth="1"/>
    <col min="5" max="5" width="12.7109375" bestFit="1" customWidth="1"/>
    <col min="6" max="6" width="15" bestFit="1" customWidth="1"/>
    <col min="7" max="7" width="13.42578125" bestFit="1" customWidth="1"/>
    <col min="8" max="8" width="12" bestFit="1" customWidth="1"/>
    <col min="9" max="9" width="11.85546875" bestFit="1" customWidth="1"/>
  </cols>
  <sheetData>
    <row r="1" spans="1:10" ht="50.25" customHeight="1" x14ac:dyDescent="0.2">
      <c r="A1" s="1" t="s">
        <v>44</v>
      </c>
      <c r="B1" s="1"/>
      <c r="C1" s="1"/>
      <c r="D1" s="1"/>
      <c r="E1" s="1"/>
      <c r="F1" s="1"/>
      <c r="G1" s="1"/>
      <c r="H1" s="1"/>
      <c r="I1" s="1"/>
    </row>
    <row r="2" spans="1:10" ht="13.5" thickBot="1" x14ac:dyDescent="0.25">
      <c r="A2" s="2"/>
      <c r="B2" s="3"/>
      <c r="C2" s="3"/>
      <c r="D2" s="3"/>
      <c r="E2" s="3"/>
      <c r="F2" s="3"/>
      <c r="G2" s="3"/>
      <c r="H2" s="3"/>
      <c r="I2" s="4" t="s">
        <v>0</v>
      </c>
    </row>
    <row r="3" spans="1:10" ht="45.75" thickBot="1" x14ac:dyDescent="0.25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11" t="s">
        <v>7</v>
      </c>
      <c r="H3" s="12" t="s">
        <v>8</v>
      </c>
      <c r="I3" s="12" t="s">
        <v>9</v>
      </c>
    </row>
    <row r="4" spans="1:10" ht="13.5" thickBot="1" x14ac:dyDescent="0.25">
      <c r="A4" s="13">
        <v>1</v>
      </c>
      <c r="B4" s="14">
        <v>2</v>
      </c>
      <c r="C4" s="13">
        <v>3</v>
      </c>
      <c r="D4" s="14">
        <v>4</v>
      </c>
      <c r="E4" s="15">
        <v>5</v>
      </c>
      <c r="F4" s="16">
        <v>6</v>
      </c>
      <c r="G4" s="17">
        <v>7</v>
      </c>
      <c r="H4" s="18">
        <v>8</v>
      </c>
      <c r="I4" s="18">
        <v>9</v>
      </c>
      <c r="J4" s="19"/>
    </row>
    <row r="5" spans="1:10" ht="15.75" customHeight="1" thickBot="1" x14ac:dyDescent="0.25">
      <c r="A5" s="20" t="s">
        <v>10</v>
      </c>
      <c r="B5" s="21"/>
      <c r="C5" s="22">
        <f>C7+C19</f>
        <v>259330235.19999999</v>
      </c>
      <c r="D5" s="23">
        <f>D7+D19</f>
        <v>1483303738</v>
      </c>
      <c r="E5" s="24">
        <f>E7+E19</f>
        <v>275094087.77999997</v>
      </c>
      <c r="F5" s="25">
        <f>E5-D5</f>
        <v>-1208209650.22</v>
      </c>
      <c r="G5" s="26">
        <f>E5-C5</f>
        <v>15763852.579999983</v>
      </c>
      <c r="H5" s="27">
        <f>E5/C5*100</f>
        <v>106.0786790124347</v>
      </c>
      <c r="I5" s="27">
        <f>E5/D5*100</f>
        <v>18.546038868001556</v>
      </c>
    </row>
    <row r="6" spans="1:10" ht="13.5" thickBot="1" x14ac:dyDescent="0.25">
      <c r="A6" s="28" t="s">
        <v>11</v>
      </c>
      <c r="B6" s="29"/>
      <c r="C6" s="30"/>
      <c r="D6" s="31"/>
      <c r="E6" s="32"/>
      <c r="F6" s="33"/>
      <c r="G6" s="33"/>
      <c r="H6" s="34"/>
      <c r="I6" s="35"/>
    </row>
    <row r="7" spans="1:10" ht="25.5" x14ac:dyDescent="0.2">
      <c r="A7" s="36" t="s">
        <v>12</v>
      </c>
      <c r="B7" s="37" t="s">
        <v>13</v>
      </c>
      <c r="C7" s="38">
        <f>SUM(C8:C18)</f>
        <v>104021601.36999999</v>
      </c>
      <c r="D7" s="39">
        <f>SUM(D8:D18)</f>
        <v>448825505</v>
      </c>
      <c r="E7" s="40">
        <f>SUM(E8:E18)</f>
        <v>114095616.22999999</v>
      </c>
      <c r="F7" s="41">
        <f t="shared" ref="F7:F23" si="0">E7-D7</f>
        <v>-334729888.76999998</v>
      </c>
      <c r="G7" s="42">
        <f t="shared" ref="G7:G23" si="1">E7-C7</f>
        <v>10074014.859999999</v>
      </c>
      <c r="H7" s="41">
        <f t="shared" ref="H7:H21" si="2">E7/C7*100</f>
        <v>109.68454121771035</v>
      </c>
      <c r="I7" s="42">
        <f t="shared" ref="I7:I19" si="3">E7/D7*100</f>
        <v>25.420929728581264</v>
      </c>
    </row>
    <row r="8" spans="1:10" x14ac:dyDescent="0.2">
      <c r="A8" s="43" t="s">
        <v>14</v>
      </c>
      <c r="B8" s="44" t="s">
        <v>15</v>
      </c>
      <c r="C8" s="45">
        <v>64785978.600000001</v>
      </c>
      <c r="D8" s="46">
        <v>290400802</v>
      </c>
      <c r="E8" s="47">
        <v>74484358.129999995</v>
      </c>
      <c r="F8" s="48">
        <f t="shared" si="0"/>
        <v>-215916443.87</v>
      </c>
      <c r="G8" s="49">
        <f t="shared" si="1"/>
        <v>9698379.5299999937</v>
      </c>
      <c r="H8" s="48">
        <f t="shared" si="2"/>
        <v>114.96987425300695</v>
      </c>
      <c r="I8" s="49">
        <f t="shared" si="3"/>
        <v>25.648812819049994</v>
      </c>
    </row>
    <row r="9" spans="1:10" ht="51" x14ac:dyDescent="0.2">
      <c r="A9" s="43" t="s">
        <v>16</v>
      </c>
      <c r="B9" s="44" t="s">
        <v>17</v>
      </c>
      <c r="C9" s="45">
        <v>3420118.43</v>
      </c>
      <c r="D9" s="46">
        <v>15843856</v>
      </c>
      <c r="E9" s="47">
        <v>3552517.77</v>
      </c>
      <c r="F9" s="48">
        <f t="shared" si="0"/>
        <v>-12291338.23</v>
      </c>
      <c r="G9" s="49">
        <f t="shared" si="1"/>
        <v>132399.33999999985</v>
      </c>
      <c r="H9" s="48">
        <f t="shared" si="2"/>
        <v>103.87119167683325</v>
      </c>
      <c r="I9" s="49">
        <f t="shared" si="3"/>
        <v>22.422052876521978</v>
      </c>
    </row>
    <row r="10" spans="1:10" ht="25.5" x14ac:dyDescent="0.2">
      <c r="A10" s="43" t="s">
        <v>18</v>
      </c>
      <c r="B10" s="44" t="s">
        <v>19</v>
      </c>
      <c r="C10" s="45">
        <v>10085623.16</v>
      </c>
      <c r="D10" s="46">
        <v>36846747</v>
      </c>
      <c r="E10" s="47">
        <v>11441636.119999999</v>
      </c>
      <c r="F10" s="48">
        <f t="shared" si="0"/>
        <v>-25405110.880000003</v>
      </c>
      <c r="G10" s="49">
        <f t="shared" si="1"/>
        <v>1356012.959999999</v>
      </c>
      <c r="H10" s="48">
        <f t="shared" si="2"/>
        <v>113.44500918275435</v>
      </c>
      <c r="I10" s="49">
        <f t="shared" si="3"/>
        <v>31.051957232479705</v>
      </c>
    </row>
    <row r="11" spans="1:10" x14ac:dyDescent="0.2">
      <c r="A11" s="43" t="s">
        <v>20</v>
      </c>
      <c r="B11" s="44" t="s">
        <v>21</v>
      </c>
      <c r="C11" s="45">
        <v>6584740.5700000003</v>
      </c>
      <c r="D11" s="46">
        <v>43710480</v>
      </c>
      <c r="E11" s="47">
        <v>7453001.2400000002</v>
      </c>
      <c r="F11" s="48">
        <f t="shared" si="0"/>
        <v>-36257478.759999998</v>
      </c>
      <c r="G11" s="49">
        <f t="shared" si="1"/>
        <v>868260.66999999993</v>
      </c>
      <c r="H11" s="48">
        <f t="shared" si="2"/>
        <v>113.18595107536635</v>
      </c>
      <c r="I11" s="49">
        <f t="shared" si="3"/>
        <v>17.050833667349341</v>
      </c>
    </row>
    <row r="12" spans="1:10" x14ac:dyDescent="0.2">
      <c r="A12" s="43" t="s">
        <v>22</v>
      </c>
      <c r="B12" s="44" t="s">
        <v>23</v>
      </c>
      <c r="C12" s="45">
        <v>2268977.5299999998</v>
      </c>
      <c r="D12" s="46">
        <v>5680000</v>
      </c>
      <c r="E12" s="47">
        <v>897734.78</v>
      </c>
      <c r="F12" s="48">
        <f t="shared" si="0"/>
        <v>-4782265.22</v>
      </c>
      <c r="G12" s="49">
        <f t="shared" si="1"/>
        <v>-1371242.7499999998</v>
      </c>
      <c r="H12" s="48">
        <f t="shared" si="2"/>
        <v>39.565609096181753</v>
      </c>
      <c r="I12" s="49">
        <f t="shared" si="3"/>
        <v>15.805189788732395</v>
      </c>
    </row>
    <row r="13" spans="1:10" ht="63.75" x14ac:dyDescent="0.2">
      <c r="A13" s="43" t="s">
        <v>24</v>
      </c>
      <c r="B13" s="44" t="s">
        <v>25</v>
      </c>
      <c r="C13" s="45">
        <v>13125647.970000001</v>
      </c>
      <c r="D13" s="46">
        <v>49191834</v>
      </c>
      <c r="E13" s="47">
        <v>13584032.32</v>
      </c>
      <c r="F13" s="48">
        <f t="shared" si="0"/>
        <v>-35607801.68</v>
      </c>
      <c r="G13" s="49">
        <f t="shared" si="1"/>
        <v>458384.34999999963</v>
      </c>
      <c r="H13" s="48">
        <f>E13/C13*100</f>
        <v>103.49227977961687</v>
      </c>
      <c r="I13" s="49">
        <f t="shared" si="3"/>
        <v>27.614405106343465</v>
      </c>
    </row>
    <row r="14" spans="1:10" ht="25.5" x14ac:dyDescent="0.2">
      <c r="A14" s="43" t="s">
        <v>26</v>
      </c>
      <c r="B14" s="44" t="s">
        <v>27</v>
      </c>
      <c r="C14" s="45">
        <v>321622.61</v>
      </c>
      <c r="D14" s="46">
        <v>1997970</v>
      </c>
      <c r="E14" s="47">
        <v>1701401.72</v>
      </c>
      <c r="F14" s="48">
        <f t="shared" si="0"/>
        <v>-296568.28000000003</v>
      </c>
      <c r="G14" s="49">
        <f t="shared" si="1"/>
        <v>1379779.1099999999</v>
      </c>
      <c r="H14" s="48">
        <f t="shared" si="2"/>
        <v>529.00563178689458</v>
      </c>
      <c r="I14" s="49">
        <f t="shared" si="3"/>
        <v>85.156519867665679</v>
      </c>
    </row>
    <row r="15" spans="1:10" ht="51" x14ac:dyDescent="0.2">
      <c r="A15" s="43" t="s">
        <v>28</v>
      </c>
      <c r="B15" s="44" t="s">
        <v>29</v>
      </c>
      <c r="C15" s="45">
        <v>2875943.39</v>
      </c>
      <c r="D15" s="46">
        <v>116349</v>
      </c>
      <c r="E15" s="47">
        <v>232032.06</v>
      </c>
      <c r="F15" s="48">
        <f t="shared" si="0"/>
        <v>115683.06</v>
      </c>
      <c r="G15" s="49">
        <f t="shared" si="1"/>
        <v>-2643911.33</v>
      </c>
      <c r="H15" s="48">
        <f t="shared" si="2"/>
        <v>8.0680329385760263</v>
      </c>
      <c r="I15" s="49">
        <f t="shared" si="3"/>
        <v>199.42763581981794</v>
      </c>
    </row>
    <row r="16" spans="1:10" ht="38.25" x14ac:dyDescent="0.2">
      <c r="A16" s="43" t="s">
        <v>30</v>
      </c>
      <c r="B16" s="44" t="s">
        <v>31</v>
      </c>
      <c r="C16" s="45">
        <v>139478.78</v>
      </c>
      <c r="D16" s="46">
        <v>3163700</v>
      </c>
      <c r="E16" s="47">
        <v>57864.1</v>
      </c>
      <c r="F16" s="48">
        <f t="shared" si="0"/>
        <v>-3105835.9</v>
      </c>
      <c r="G16" s="49">
        <f t="shared" si="1"/>
        <v>-81614.679999999993</v>
      </c>
      <c r="H16" s="48">
        <f t="shared" si="2"/>
        <v>41.485952200040749</v>
      </c>
      <c r="I16" s="49">
        <f t="shared" si="3"/>
        <v>1.8290008534311091</v>
      </c>
    </row>
    <row r="17" spans="1:9" ht="25.5" x14ac:dyDescent="0.2">
      <c r="A17" s="43" t="s">
        <v>32</v>
      </c>
      <c r="B17" s="44" t="s">
        <v>33</v>
      </c>
      <c r="C17" s="45">
        <v>413470.32</v>
      </c>
      <c r="D17" s="46">
        <v>1029000</v>
      </c>
      <c r="E17" s="47">
        <v>384147.73</v>
      </c>
      <c r="F17" s="48">
        <f t="shared" si="0"/>
        <v>-644852.27</v>
      </c>
      <c r="G17" s="49">
        <f t="shared" si="1"/>
        <v>-29322.590000000026</v>
      </c>
      <c r="H17" s="48">
        <f t="shared" si="2"/>
        <v>92.908175367944182</v>
      </c>
      <c r="I17" s="49">
        <f t="shared" si="3"/>
        <v>37.332140913508262</v>
      </c>
    </row>
    <row r="18" spans="1:9" x14ac:dyDescent="0.2">
      <c r="A18" s="43" t="s">
        <v>34</v>
      </c>
      <c r="B18" s="44" t="s">
        <v>35</v>
      </c>
      <c r="C18" s="45">
        <v>0.01</v>
      </c>
      <c r="D18" s="46">
        <v>844767</v>
      </c>
      <c r="E18" s="47">
        <v>306890.26</v>
      </c>
      <c r="F18" s="48">
        <f t="shared" si="0"/>
        <v>-537876.74</v>
      </c>
      <c r="G18" s="49">
        <f t="shared" si="1"/>
        <v>306890.25</v>
      </c>
      <c r="H18" s="48">
        <f t="shared" si="2"/>
        <v>3068902600</v>
      </c>
      <c r="I18" s="49">
        <f t="shared" si="3"/>
        <v>36.328391142172933</v>
      </c>
    </row>
    <row r="19" spans="1:9" ht="25.5" x14ac:dyDescent="0.2">
      <c r="A19" s="43" t="s">
        <v>36</v>
      </c>
      <c r="B19" s="50" t="s">
        <v>37</v>
      </c>
      <c r="C19" s="51">
        <f>SUM(C21:C23)</f>
        <v>155308633.82999998</v>
      </c>
      <c r="D19" s="52">
        <f>SUM(D21:D23)</f>
        <v>1034478233</v>
      </c>
      <c r="E19" s="53">
        <f>SUM(E21:E23)</f>
        <v>160998471.55000001</v>
      </c>
      <c r="F19" s="48">
        <f t="shared" si="0"/>
        <v>-873479761.45000005</v>
      </c>
      <c r="G19" s="49">
        <f t="shared" si="1"/>
        <v>5689837.7200000286</v>
      </c>
      <c r="H19" s="48">
        <f t="shared" si="2"/>
        <v>103.6635681994525</v>
      </c>
      <c r="I19" s="49">
        <f t="shared" si="3"/>
        <v>15.563253668770043</v>
      </c>
    </row>
    <row r="20" spans="1:9" x14ac:dyDescent="0.2">
      <c r="A20" s="43" t="s">
        <v>11</v>
      </c>
      <c r="B20" s="44"/>
      <c r="C20" s="45"/>
      <c r="D20" s="46"/>
      <c r="E20" s="47"/>
      <c r="F20" s="48"/>
      <c r="G20" s="49"/>
      <c r="H20" s="48"/>
      <c r="I20" s="49"/>
    </row>
    <row r="21" spans="1:9" ht="51" x14ac:dyDescent="0.2">
      <c r="A21" s="43" t="s">
        <v>38</v>
      </c>
      <c r="B21" s="44" t="s">
        <v>39</v>
      </c>
      <c r="C21" s="45">
        <v>157925919.28999999</v>
      </c>
      <c r="D21" s="46">
        <v>1034478233</v>
      </c>
      <c r="E21" s="47">
        <v>161073991.81</v>
      </c>
      <c r="F21" s="48">
        <f t="shared" si="0"/>
        <v>-873404241.19000006</v>
      </c>
      <c r="G21" s="49">
        <f t="shared" si="1"/>
        <v>3148072.5200000107</v>
      </c>
      <c r="H21" s="48">
        <f t="shared" si="2"/>
        <v>101.99338559126522</v>
      </c>
      <c r="I21" s="49">
        <f>E21/D21*100</f>
        <v>15.570553992507255</v>
      </c>
    </row>
    <row r="22" spans="1:9" ht="25.5" x14ac:dyDescent="0.2">
      <c r="A22" s="43" t="s">
        <v>40</v>
      </c>
      <c r="B22" s="44" t="s">
        <v>41</v>
      </c>
      <c r="C22" s="45">
        <v>10033</v>
      </c>
      <c r="D22" s="46">
        <v>0</v>
      </c>
      <c r="E22" s="47">
        <v>10033</v>
      </c>
      <c r="F22" s="48">
        <f t="shared" si="0"/>
        <v>10033</v>
      </c>
      <c r="G22" s="49">
        <f t="shared" si="1"/>
        <v>0</v>
      </c>
      <c r="H22" s="48"/>
      <c r="I22" s="49"/>
    </row>
    <row r="23" spans="1:9" ht="77.25" thickBot="1" x14ac:dyDescent="0.25">
      <c r="A23" s="54" t="s">
        <v>42</v>
      </c>
      <c r="B23" s="55" t="s">
        <v>43</v>
      </c>
      <c r="C23" s="56">
        <v>-2627318.46</v>
      </c>
      <c r="D23" s="57">
        <v>0</v>
      </c>
      <c r="E23" s="58">
        <v>-85553.26</v>
      </c>
      <c r="F23" s="59">
        <f t="shared" si="0"/>
        <v>-85553.26</v>
      </c>
      <c r="G23" s="60">
        <f t="shared" si="1"/>
        <v>2541765.2000000002</v>
      </c>
      <c r="H23" s="59"/>
      <c r="I23" s="60"/>
    </row>
    <row r="24" spans="1:9" x14ac:dyDescent="0.2">
      <c r="B24" s="61"/>
      <c r="C24" s="61"/>
      <c r="D24" s="61"/>
      <c r="E24" s="61"/>
      <c r="F24" s="61"/>
      <c r="G24" s="19"/>
      <c r="H24" s="19"/>
      <c r="I24" s="19"/>
    </row>
  </sheetData>
  <mergeCells count="1">
    <mergeCell ref="A1:I1"/>
  </mergeCells>
  <pageMargins left="0.78740157480314965" right="0.31496062992125984" top="0.89370078740157477" bottom="0.89370078740157477" header="0.39370078740157483" footer="0.39370078740157483"/>
  <pageSetup paperSize="8" scale="67" fitToHeight="0" orientation="portrait" horizontalDpi="300" verticalDpi="300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1 квартал</vt:lpstr>
      <vt:lpstr>__bookmark_5</vt:lpstr>
      <vt:lpstr>'за 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2021-12-27T04:00:52Z</dcterms:created>
  <dcterms:modified xsi:type="dcterms:W3CDTF">2021-12-27T04:02:47Z</dcterms:modified>
</cp:coreProperties>
</file>