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Бюджеты 2014 - 2028\Бюджет на 2026 - 2028 годы\ПРОЕКТ БЮДЖЕТА в СОВЕТ\1.  Проект решения о бюджете\"/>
    </mc:Choice>
  </mc:AlternateContent>
  <xr:revisionPtr revIDLastSave="0" documentId="13_ncr:1_{72B5C0F3-509A-4460-8A12-FE17579ADE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1" r:id="rId1"/>
  </sheets>
  <definedNames>
    <definedName name="_xlnm.Print_Area" localSheetId="0">Доходы!$A$1:$E$170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  <c r="E129" i="1"/>
  <c r="D129" i="1"/>
  <c r="C129" i="1"/>
  <c r="E168" i="1"/>
  <c r="E166" i="1"/>
  <c r="E163" i="1"/>
  <c r="E161" i="1"/>
  <c r="E159" i="1"/>
  <c r="E157" i="1"/>
  <c r="C144" i="1"/>
  <c r="D144" i="1"/>
  <c r="E144" i="1"/>
  <c r="D168" i="1"/>
  <c r="D166" i="1"/>
  <c r="D163" i="1"/>
  <c r="D161" i="1"/>
  <c r="D159" i="1"/>
  <c r="D157" i="1"/>
  <c r="E155" i="1"/>
  <c r="D155" i="1"/>
  <c r="E153" i="1"/>
  <c r="D153" i="1"/>
  <c r="E151" i="1"/>
  <c r="D151" i="1"/>
  <c r="E148" i="1"/>
  <c r="D148" i="1"/>
  <c r="E146" i="1"/>
  <c r="D146" i="1"/>
  <c r="E140" i="1"/>
  <c r="E142" i="1"/>
  <c r="D142" i="1"/>
  <c r="D140" i="1"/>
  <c r="E136" i="1"/>
  <c r="D136" i="1"/>
  <c r="E138" i="1"/>
  <c r="D138" i="1"/>
  <c r="C136" i="1"/>
  <c r="E134" i="1"/>
  <c r="D134" i="1"/>
  <c r="E132" i="1"/>
  <c r="D132" i="1"/>
  <c r="E130" i="1"/>
  <c r="D130" i="1"/>
  <c r="C168" i="1"/>
  <c r="C166" i="1"/>
  <c r="C165" i="1" s="1"/>
  <c r="C163" i="1"/>
  <c r="C161" i="1"/>
  <c r="C159" i="1"/>
  <c r="C157" i="1"/>
  <c r="C155" i="1"/>
  <c r="C153" i="1"/>
  <c r="C151" i="1"/>
  <c r="C148" i="1"/>
  <c r="C146" i="1"/>
  <c r="C142" i="1"/>
  <c r="C140" i="1"/>
  <c r="C138" i="1"/>
  <c r="C134" i="1"/>
  <c r="C130" i="1"/>
  <c r="C132" i="1"/>
  <c r="E165" i="1" l="1"/>
  <c r="D165" i="1"/>
  <c r="E150" i="1"/>
  <c r="D150" i="1"/>
  <c r="C150" i="1"/>
  <c r="E111" i="1" l="1"/>
  <c r="D111" i="1"/>
  <c r="C111" i="1"/>
  <c r="C31" i="1"/>
  <c r="E122" i="1" l="1"/>
  <c r="E121" i="1" s="1"/>
  <c r="D122" i="1"/>
  <c r="D121" i="1" s="1"/>
  <c r="C122" i="1"/>
  <c r="C121" i="1" s="1"/>
  <c r="E127" i="1" l="1"/>
  <c r="E126" i="1" s="1"/>
  <c r="E125" i="1" s="1"/>
  <c r="E124" i="1" s="1"/>
  <c r="D127" i="1"/>
  <c r="D126" i="1" s="1"/>
  <c r="D125" i="1" s="1"/>
  <c r="D124" i="1" s="1"/>
  <c r="C127" i="1"/>
  <c r="C126" i="1" s="1"/>
  <c r="C125" i="1" s="1"/>
  <c r="C124" i="1" s="1"/>
  <c r="E78" i="1"/>
  <c r="E75" i="1" s="1"/>
  <c r="E74" i="1" s="1"/>
  <c r="D78" i="1"/>
  <c r="D75" i="1" s="1"/>
  <c r="D74" i="1" s="1"/>
  <c r="C78" i="1"/>
  <c r="C75" i="1" s="1"/>
  <c r="C74" i="1" s="1"/>
  <c r="E101" i="1"/>
  <c r="D101" i="1"/>
  <c r="C101" i="1"/>
  <c r="E117" i="1"/>
  <c r="D117" i="1"/>
  <c r="C117" i="1"/>
  <c r="C113" i="1"/>
  <c r="E115" i="1"/>
  <c r="D115" i="1"/>
  <c r="C115" i="1"/>
  <c r="E113" i="1"/>
  <c r="D113" i="1"/>
  <c r="E109" i="1"/>
  <c r="D109" i="1"/>
  <c r="C109" i="1"/>
  <c r="E107" i="1"/>
  <c r="D107" i="1"/>
  <c r="C107" i="1"/>
  <c r="E105" i="1"/>
  <c r="D105" i="1"/>
  <c r="C105" i="1"/>
  <c r="E103" i="1"/>
  <c r="D103" i="1"/>
  <c r="C103" i="1"/>
  <c r="E99" i="1"/>
  <c r="D99" i="1"/>
  <c r="C99" i="1"/>
  <c r="C93" i="1"/>
  <c r="E97" i="1"/>
  <c r="D97" i="1"/>
  <c r="C97" i="1"/>
  <c r="E95" i="1"/>
  <c r="D95" i="1"/>
  <c r="C95" i="1"/>
  <c r="E93" i="1"/>
  <c r="D93" i="1"/>
  <c r="E119" i="1"/>
  <c r="D119" i="1"/>
  <c r="C119" i="1"/>
  <c r="E89" i="1"/>
  <c r="E88" i="1" s="1"/>
  <c r="D89" i="1"/>
  <c r="D88" i="1" s="1"/>
  <c r="E86" i="1"/>
  <c r="E85" i="1" s="1"/>
  <c r="D86" i="1"/>
  <c r="D85" i="1" s="1"/>
  <c r="C89" i="1"/>
  <c r="C88" i="1" s="1"/>
  <c r="C86" i="1"/>
  <c r="C85" i="1" s="1"/>
  <c r="E82" i="1"/>
  <c r="E81" i="1" s="1"/>
  <c r="E80" i="1" s="1"/>
  <c r="D82" i="1"/>
  <c r="D81" i="1" s="1"/>
  <c r="D80" i="1" s="1"/>
  <c r="C82" i="1"/>
  <c r="C81" i="1" s="1"/>
  <c r="C80" i="1" s="1"/>
  <c r="E72" i="1"/>
  <c r="D72" i="1"/>
  <c r="C72" i="1"/>
  <c r="E70" i="1"/>
  <c r="D70" i="1"/>
  <c r="C70" i="1"/>
  <c r="E67" i="1"/>
  <c r="D67" i="1"/>
  <c r="C67" i="1"/>
  <c r="E65" i="1"/>
  <c r="D65" i="1"/>
  <c r="C65" i="1"/>
  <c r="E63" i="1"/>
  <c r="D63" i="1"/>
  <c r="C63" i="1"/>
  <c r="E35" i="1"/>
  <c r="D35" i="1"/>
  <c r="C35" i="1"/>
  <c r="E33" i="1"/>
  <c r="D33" i="1"/>
  <c r="C33" i="1"/>
  <c r="E31" i="1"/>
  <c r="D31" i="1"/>
  <c r="E29" i="1"/>
  <c r="D29" i="1"/>
  <c r="C29" i="1"/>
  <c r="E59" i="1"/>
  <c r="D59" i="1"/>
  <c r="C59" i="1"/>
  <c r="E54" i="1"/>
  <c r="D54" i="1"/>
  <c r="E52" i="1"/>
  <c r="D52" i="1"/>
  <c r="C54" i="1"/>
  <c r="C52" i="1"/>
  <c r="E45" i="1"/>
  <c r="E43" i="1"/>
  <c r="D45" i="1"/>
  <c r="D43" i="1"/>
  <c r="C45" i="1"/>
  <c r="C43" i="1"/>
  <c r="E41" i="1"/>
  <c r="D41" i="1"/>
  <c r="C41" i="1"/>
  <c r="E39" i="1"/>
  <c r="D39" i="1"/>
  <c r="C39" i="1"/>
  <c r="C92" i="1" l="1"/>
  <c r="C91" i="1" s="1"/>
  <c r="D92" i="1"/>
  <c r="D91" i="1" s="1"/>
  <c r="E92" i="1"/>
  <c r="E91" i="1" s="1"/>
  <c r="D62" i="1"/>
  <c r="E62" i="1"/>
  <c r="E38" i="1"/>
  <c r="E37" i="1" s="1"/>
  <c r="E28" i="1"/>
  <c r="E27" i="1" s="1"/>
  <c r="C62" i="1"/>
  <c r="E51" i="1"/>
  <c r="C28" i="1"/>
  <c r="C27" i="1" s="1"/>
  <c r="G28" i="1" s="1"/>
  <c r="D69" i="1"/>
  <c r="C84" i="1"/>
  <c r="D84" i="1"/>
  <c r="E84" i="1"/>
  <c r="E69" i="1"/>
  <c r="C69" i="1"/>
  <c r="D28" i="1"/>
  <c r="D27" i="1" s="1"/>
  <c r="C51" i="1"/>
  <c r="D51" i="1"/>
  <c r="D38" i="1"/>
  <c r="D37" i="1" s="1"/>
  <c r="C38" i="1"/>
  <c r="C37" i="1" s="1"/>
  <c r="E12" i="1"/>
  <c r="E11" i="1" s="1"/>
  <c r="D12" i="1"/>
  <c r="D11" i="1" s="1"/>
  <c r="C12" i="1"/>
  <c r="C11" i="1" l="1"/>
  <c r="C61" i="1"/>
  <c r="H28" i="1"/>
  <c r="I28" i="1"/>
  <c r="D61" i="1"/>
  <c r="E61" i="1"/>
  <c r="E57" i="1"/>
  <c r="E56" i="1" s="1"/>
  <c r="D57" i="1"/>
  <c r="D56" i="1" s="1"/>
  <c r="C57" i="1"/>
  <c r="C56" i="1" s="1"/>
  <c r="E49" i="1"/>
  <c r="E48" i="1" s="1"/>
  <c r="D49" i="1"/>
  <c r="D48" i="1" s="1"/>
  <c r="C49" i="1"/>
  <c r="C48" i="1" s="1"/>
  <c r="C10" i="1" l="1"/>
  <c r="C170" i="1" s="1"/>
  <c r="D10" i="1"/>
  <c r="E10" i="1"/>
  <c r="D170" i="1" l="1"/>
  <c r="E170" i="1"/>
</calcChain>
</file>

<file path=xl/sharedStrings.xml><?xml version="1.0" encoding="utf-8"?>
<sst xmlns="http://schemas.openxmlformats.org/spreadsheetml/2006/main" count="333" uniqueCount="331">
  <si>
    <t>Код дохода по бюджетной классификации</t>
  </si>
  <si>
    <t>1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</si>
  <si>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</si>
  <si>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</si>
  <si>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</si>
  <si>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</si>
  <si>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</si>
  <si>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</si>
  <si>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</si>
  <si>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</si>
  <si>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</si>
  <si>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</si>
  <si>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</si>
  <si>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</si>
  <si>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</si>
  <si>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</si>
  <si>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000 10102023010000110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</si>
  <si>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</si>
  <si>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000 10102024010000110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</si>
  <si>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</si>
  <si>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</si>
  <si>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</si>
  <si>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</si>
  <si>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</si>
  <si>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</si>
  <si>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</si>
  <si>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</si>
  <si>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</si>
  <si>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</si>
  <si>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</si>
  <si>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</si>
  <si>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</si>
  <si>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000 10102170010000110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</si>
  <si>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</si>
  <si>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</si>
  <si>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</si>
  <si>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</si>
  <si>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</si>
  <si>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</si>
  <si>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</si>
  <si>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</si>
  <si>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</si>
  <si>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</si>
  <si>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</si>
  <si>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</si>
  <si>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</si>
  <si>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</si>
  <si>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</si>
  <si>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</si>
  <si>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</si>
  <si>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</si>
  <si>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</si>
  <si>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</si>
  <si>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</si>
  <si>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</si>
  <si>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</si>
  <si>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</si>
  <si>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</si>
  <si>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</si>
  <si>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</si>
  <si>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</si>
  <si>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</si>
  <si>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</si>
  <si>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</si>
  <si>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</si>
  <si>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</si>
  <si>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Единый сельскохозяйственный налог</t>
  </si>
  <si>
    <t>000 10503000010000110</t>
  </si>
  <si>
    <t>000 10503010010000110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</si>
  <si>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</si>
  <si>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</si>
  <si>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</si>
  <si>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000 10504060020000110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</si>
  <si>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</si>
  <si>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000 10507000010000110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</si>
  <si>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</si>
  <si>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</si>
  <si>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</si>
  <si>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</si>
  <si>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</si>
  <si>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000 10601020140000110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</si>
  <si>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</si>
  <si>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</si>
  <si>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</si>
  <si>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</si>
  <si>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муниципальных округов</t>
  </si>
  <si>
    <t>000 10606032140000110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</si>
  <si>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</si>
  <si>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</si>
  <si>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муниципальных округов</t>
  </si>
  <si>
    <t>000 10606042140000110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</si>
  <si>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</si>
  <si>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</si>
  <si>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</si>
  <si>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</si>
  <si>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</si>
  <si>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</si>
  <si>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</si>
  <si>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</si>
  <si>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Государственная пошлина за выдачу разрешения на установку рекламной конструкции</t>
  </si>
  <si>
    <t>000 10807150010000110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</si>
  <si>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</si>
  <si>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</si>
  <si>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</si>
  <si>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</si>
  <si>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</si>
  <si>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</si>
  <si>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</si>
  <si>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000 11105012140000120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</si>
  <si>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</si>
  <si>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</si>
  <si>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</si>
  <si>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000 11105024140000120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</si>
  <si>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</si>
  <si>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</si>
  <si>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муниципальных округов (за исключением земельных участков)</t>
  </si>
  <si>
    <t>000 11105074140000120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</si>
  <si>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</si>
  <si>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</si>
  <si>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</si>
  <si>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</si>
  <si>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</si>
  <si>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000 11109044140000120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</si>
  <si>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</si>
  <si>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</si>
  <si>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</si>
  <si>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>000 11109080140000120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</si>
  <si>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</si>
  <si>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</si>
  <si>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</si>
  <si>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</si>
  <si>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Плата за выбросы загрязняющих веществ в атмосферный воздух стационарными объектами</t>
  </si>
  <si>
    <t>000 11201010010000120</t>
  </si>
  <si>
    <t>Плата за сбросы загрязняющих веществ в водные объекты</t>
  </si>
  <si>
    <t>000 11201030010000120</t>
  </si>
  <si>
    <t>Плата за размещение отходов производства и потребления</t>
  </si>
  <si>
    <t>000 11201040010000120</t>
  </si>
  <si>
    <t>Плата за размещение отходов производства</t>
  </si>
  <si>
    <t>000 11201041010000120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</si>
  <si>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</si>
  <si>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</si>
  <si>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</si>
  <si>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</si>
  <si>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</si>
  <si>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</si>
  <si>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муниципальных округов</t>
  </si>
  <si>
    <t>000 11302994140000130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</si>
  <si>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</si>
  <si>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</si>
  <si>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</si>
  <si>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</si>
  <si>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</si>
  <si>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000 11402040140000410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</si>
  <si>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</si>
  <si>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000 11402043140000410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</si>
  <si>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</si>
  <si>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</si>
  <si>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</si>
  <si>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</si>
  <si>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</si>
  <si>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000 11406012140000430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</si>
  <si>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</si>
  <si>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</si>
  <si>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</si>
  <si>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</si>
  <si>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</si>
  <si>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</si>
  <si>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</si>
  <si>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</si>
  <si>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</si>
  <si>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</si>
  <si>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</si>
  <si>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</si>
  <si>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</si>
  <si>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</si>
  <si>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</si>
  <si>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</si>
  <si>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</si>
  <si>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</si>
  <si>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</si>
  <si>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000 11601083010000140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</si>
  <si>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</si>
  <si>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</si>
  <si>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</si>
  <si>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000 11601123010000140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</si>
  <si>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</si>
  <si>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</si>
  <si>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</si>
  <si>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</si>
  <si>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</si>
  <si>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</si>
  <si>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</si>
  <si>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000 11601153010000140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</si>
  <si>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</si>
  <si>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</si>
  <si>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</si>
  <si>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000 11601173010000140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</si>
  <si>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</si>
  <si>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</si>
  <si>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</si>
  <si>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</si>
  <si>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</si>
  <si>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</si>
  <si>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</si>
  <si>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</si>
  <si>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</si>
  <si>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000 11601330000000140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</si>
  <si>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</si>
  <si>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000 11601333010000140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</si>
  <si>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</si>
  <si>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</si>
  <si>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</si>
  <si>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000 11602010020000140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</si>
  <si>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</si>
  <si>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</si>
  <si>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</si>
  <si>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>000 11607090140000140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</si>
  <si>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</si>
  <si>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</si>
  <si>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</si>
  <si>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</si>
  <si>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муниципальных округов</t>
  </si>
  <si>
    <t>000 11715020140000150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</si>
  <si>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</si>
  <si>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</si>
  <si>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</si>
  <si>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</si>
  <si>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</si>
  <si>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</si>
  <si>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</si>
  <si>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</si>
  <si>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</si>
  <si>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000 20215001140000150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</si>
  <si>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</si>
  <si>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</si>
  <si>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</si>
  <si>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000 20220216000000150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</si>
  <si>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</si>
  <si>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000 20220216140000150</t>
  </si>
  <si>
    <t>Субсидии бюджетам на реализацию мероприятий по модернизации коммунальной инфраструктуры</t>
  </si>
  <si>
    <t>000 20225154000000150</t>
  </si>
  <si>
    <t>Субсидии бюджетам муниципальных округов на реализацию мероприятий по модернизации коммунальной инфраструктуры</t>
  </si>
  <si>
    <t>000 20225154140000150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</si>
  <si>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</si>
  <si>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000 20225179000000150</t>
  </si>
  <si>
    <t>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</si>
  <si>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000 20225179140000150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</si>
  <si>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</si>
  <si>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</si>
  <si>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</si>
  <si>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000 20225304140000150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</si>
  <si>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</si>
  <si>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</si>
  <si>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муниципальных округов на реализацию мероприятий по обеспечению жильем молодых семей</t>
  </si>
  <si>
    <t>000 20225497140000150</t>
  </si>
  <si>
    <t>Субсидии бюджетам на поддержку отрасли культуры</t>
  </si>
  <si>
    <t>000 20225519000000150</t>
  </si>
  <si>
    <t>Субсидии бюджетам муниципальных округов на поддержку отрасли культуры</t>
  </si>
  <si>
    <t>000 20225519140000150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</si>
  <si>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</si>
  <si>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</si>
  <si>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муниципальных округов на реализацию программ формирования современной городской среды</t>
  </si>
  <si>
    <t>000 20225555140000150</t>
  </si>
  <si>
    <t>Прочие субсидии</t>
  </si>
  <si>
    <t>000 20229999000000150</t>
  </si>
  <si>
    <t>Прочие субсидии бюджетам муниципальных округов</t>
  </si>
  <si>
    <t>000 20229999140000150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</si>
  <si>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</si>
  <si>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</si>
  <si>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</si>
  <si>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</si>
  <si>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муниципальных округов на выполнение передаваемых полномочий субъектов Российской Федерации</t>
  </si>
  <si>
    <t>000 20230024140000150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</si>
  <si>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</si>
  <si>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</si>
  <si>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</si>
  <si>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000 20230029140000150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</si>
  <si>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</si>
  <si>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000 20235082000000150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</si>
  <si>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</si>
  <si>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000 20235082140000150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</si>
  <si>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</si>
  <si>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</si>
  <si>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муниципальных округов на государственную регистрацию актов гражданского состояния</t>
  </si>
  <si>
    <t>000 20235930140000150</t>
  </si>
  <si>
    <t>Единая субвенция местным бюджетам</t>
  </si>
  <si>
    <t>000 20239998000000150</t>
  </si>
  <si>
    <t>Единая субвенция бюджетам муниципальных округов</t>
  </si>
  <si>
    <t>000 20239998140000150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</si>
  <si>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</si>
  <si>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</si>
  <si>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</si>
  <si>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</si>
  <si>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</si>
  <si>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000 20245050140000150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</si>
  <si>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</si>
  <si>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</si>
  <si>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</si>
  <si>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000 20245303140000150</t>
  </si>
  <si>
    <t>Наименование показателя</t>
  </si>
  <si>
    <t>(в руб.)</t>
  </si>
  <si>
    <t>2026 год</t>
  </si>
  <si>
    <t>2027 год</t>
  </si>
  <si>
    <t>2028 год</t>
  </si>
  <si>
    <t>НАЛОГОВЫЕ И НЕНАЛОГОВЫЕ ДОХОДЫ</t>
  </si>
  <si>
    <t xml:space="preserve">Приложение № 1     </t>
  </si>
  <si>
    <t>к решению Совета депутатов</t>
  </si>
  <si>
    <t>Гайского муниципального округа</t>
  </si>
  <si>
    <t>Доходы бюджета - ВСЕГО</t>
  </si>
  <si>
    <t>000 11601090010000140</t>
  </si>
  <si>
    <t>000 11601093010000140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</si>
  <si>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</si>
  <si>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</si>
  <si>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000 20235118000000150</t>
  </si>
  <si>
    <t>000 20235118140000150</t>
  </si>
  <si>
    <t>000 20235120000000150</t>
  </si>
  <si>
    <t>000 20235120140000150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</si>
  <si>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</si>
  <si>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</si>
  <si>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</si>
  <si>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</si>
  <si>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Субсидии бюджетам на оснащение объектов спортивной инфраструктуры спортивно-технологическим оборудованием</t>
  </si>
  <si>
    <t>Субсидии бюджетам муниципальных округов на оснащение объектов спортивной инфраструктуры спортивно-технологическим оборудованием</t>
  </si>
  <si>
    <t>000 20225228000000150</t>
  </si>
  <si>
    <t>000 20225228140000150</t>
  </si>
  <si>
    <t>000 20225349000000150</t>
  </si>
  <si>
    <t>000 202253494140000150</t>
  </si>
  <si>
    <t>Субсидии бюджетам на модернизацию учреждений культуры, включая создание детских культурно просветительских центров на базе учреждений культуры</t>
  </si>
  <si>
    <t>Субсидии бюджетам муниципальных округов на модернизацию учреждений культуры, включая создание детских культурно-просветительских центров на базе учреждений культуры</t>
  </si>
  <si>
    <t xml:space="preserve">от                                 №  </t>
  </si>
  <si>
    <t xml:space="preserve">Поступление доходов в бюджет Гайского муниципального округа Оренбургской области по кодам видов доходов, подвидов доходов на 2026 год и на плановый период 2027 и 2028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</si>
</sst>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&quot;###,##0.00"/>
    <numFmt numFmtId="165" formatCode="#,##0.0"/>
  </numFmts>
  <fonts count="15" x14ac:knownFonts="1">
    <font>
      <sz val="11"/>
      <color indexed="8"/>
      <name val="Calibri"/>
      <family val="2"/>
      <scheme val="minor"/>
    </font>
    <font>
      <sz val="7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36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4" fontId="7" fillId="0" borderId="1" xfId="0" applyNumberFormat="1" applyFont="1" applyBorder="1" applyAlignment="1">
      <alignment vertical="center"/>
    </xf>
    <xf numFmtId="4" fontId="2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9" fillId="0" borderId="0" xfId="1" applyFont="1"/>
    <xf numFmtId="0" fontId="9" fillId="0" borderId="0" xfId="1" applyFont="1" applyAlignment="1">
      <alignment horizontal="left"/>
    </xf>
    <xf numFmtId="4" fontId="12" fillId="0" borderId="1" xfId="0" applyNumberFormat="1" applyFont="1" applyBorder="1" applyAlignment="1">
      <alignment vertical="center"/>
    </xf>
    <xf numFmtId="0" fontId="6" fillId="0" borderId="1" xfId="0" applyFont="1" applyBorder="1"/>
    <xf numFmtId="4" fontId="6" fillId="0" borderId="1" xfId="0" applyNumberFormat="1" applyFont="1" applyBorder="1"/>
    <xf numFmtId="165" fontId="9" fillId="0" borderId="1" xfId="0" applyNumberFormat="1" applyFont="1" applyBorder="1" applyAlignment="1">
      <alignment vertical="center"/>
    </xf>
    <xf numFmtId="0" fontId="13" fillId="0" borderId="0" xfId="0" applyFont="1"/>
    <xf numFmtId="4" fontId="13" fillId="0" borderId="0" xfId="0" applyNumberFormat="1" applyFont="1"/>
    <xf numFmtId="4" fontId="6" fillId="0" borderId="1" xfId="0" applyNumberFormat="1" applyFont="1" applyBorder="1" applyAlignment="1">
      <alignment vertical="center" wrapText="1"/>
    </xf>
    <xf numFmtId="4" fontId="9" fillId="0" borderId="1" xfId="0" applyNumberFormat="1" applyFont="1" applyBorder="1" applyAlignment="1">
      <alignment vertical="center" wrapText="1"/>
    </xf>
    <xf numFmtId="4" fontId="14" fillId="0" borderId="0" xfId="0" applyNumberFormat="1" applyFont="1"/>
    <xf numFmtId="4" fontId="0" fillId="0" borderId="0" xfId="0" applyNumberFormat="1"/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horizontal="center"/>
    </xf>
    <xf numFmtId="164" fontId="3" fillId="0" borderId="0" xfId="0" applyNumberFormat="1" applyFont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 xr:uid="{04441BEF-5D87-41F8-99EE-4A3E3E9566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4"/>
  <sheetViews>
    <sheetView tabSelected="1" zoomScaleNormal="100" workbookViewId="0"/>
  </sheetViews>
  <sheetFormatPr defaultRowHeight="15" x14ac:dyDescent="0.25"/>
  <cols>
    <col min="1" max="1" width="65" customWidth="1"/>
    <col min="2" max="2" width="22.42578125" bestFit="1" customWidth="1"/>
    <col min="3" max="3" width="14.85546875" bestFit="1" customWidth="1"/>
    <col min="4" max="5" width="15.140625" customWidth="1"/>
    <col min="7" max="8" width="15.7109375" customWidth="1"/>
    <col min="9" max="9" width="18" bestFit="1" customWidth="1"/>
  </cols>
  <sheetData>
    <row r="1" spans="1:11" x14ac:dyDescent="0.25">
      <c r="D1" s="20" t="s">
        <v>305</v>
      </c>
      <c r="E1" s="26"/>
      <c r="F1" s="26"/>
      <c r="G1" s="27"/>
      <c r="H1" s="27"/>
      <c r="I1" s="27"/>
      <c r="J1" s="26"/>
      <c r="K1" s="26"/>
    </row>
    <row r="2" spans="1:11" x14ac:dyDescent="0.25">
      <c r="D2" s="20" t="s">
        <v>306</v>
      </c>
      <c r="E2" s="26"/>
      <c r="F2" s="26"/>
      <c r="G2" s="27"/>
      <c r="H2" s="27"/>
      <c r="I2" s="27"/>
      <c r="J2" s="26"/>
      <c r="K2" s="26"/>
    </row>
    <row r="3" spans="1:11" x14ac:dyDescent="0.25">
      <c r="D3" s="21" t="s">
        <v>307</v>
      </c>
      <c r="E3" s="26"/>
      <c r="F3" s="26"/>
      <c r="G3" s="27"/>
      <c r="H3" s="27"/>
      <c r="I3" s="27"/>
      <c r="J3" s="26"/>
      <c r="K3" s="26"/>
    </row>
    <row r="4" spans="1:11" x14ac:dyDescent="0.25">
      <c r="D4" s="20" t="s">
        <v>329</v>
      </c>
      <c r="G4" s="27"/>
      <c r="H4" s="27"/>
      <c r="I4" s="27"/>
      <c r="J4" s="26"/>
      <c r="K4" s="33"/>
    </row>
    <row r="5" spans="1:11" ht="18.75" x14ac:dyDescent="0.25">
      <c r="A5" s="34"/>
      <c r="B5" s="34"/>
      <c r="C5" s="34"/>
      <c r="G5" s="27"/>
      <c r="H5" s="27"/>
      <c r="I5" s="27"/>
      <c r="J5" s="26"/>
      <c r="K5" s="26"/>
    </row>
    <row r="6" spans="1:11" ht="39" customHeight="1" x14ac:dyDescent="0.25">
      <c r="A6" s="35" t="s">
        <v>330</v>
      </c>
      <c r="B6" s="35"/>
      <c r="C6" s="35"/>
      <c r="D6" s="35"/>
      <c r="E6" s="35"/>
      <c r="G6" s="27"/>
      <c r="H6" s="27"/>
      <c r="I6" s="27"/>
      <c r="J6" s="26"/>
      <c r="K6" s="26"/>
    </row>
    <row r="7" spans="1:11" x14ac:dyDescent="0.25">
      <c r="A7" s="1"/>
      <c r="B7" s="1"/>
      <c r="C7" s="2"/>
      <c r="E7" s="19" t="s">
        <v>300</v>
      </c>
      <c r="G7" s="27"/>
      <c r="H7" s="27"/>
      <c r="I7" s="27"/>
      <c r="J7" s="26"/>
      <c r="K7" s="26"/>
    </row>
    <row r="8" spans="1:11" ht="25.5" x14ac:dyDescent="0.25">
      <c r="A8" s="9" t="s">
        <v>299</v>
      </c>
      <c r="B8" s="9" t="s">
        <v>0</v>
      </c>
      <c r="C8" s="10" t="s">
        <v>301</v>
      </c>
      <c r="D8" s="10" t="s">
        <v>302</v>
      </c>
      <c r="E8" s="10" t="s">
        <v>303</v>
      </c>
      <c r="G8" s="27"/>
      <c r="H8" s="27"/>
      <c r="I8" s="27"/>
      <c r="J8" s="26"/>
      <c r="K8" s="26"/>
    </row>
    <row r="9" spans="1:11" ht="15" customHeight="1" x14ac:dyDescent="0.25">
      <c r="A9" s="11" t="s">
        <v>1</v>
      </c>
      <c r="B9" s="11">
        <v>2</v>
      </c>
      <c r="C9" s="11">
        <v>3</v>
      </c>
      <c r="D9" s="11">
        <v>4</v>
      </c>
      <c r="E9" s="11">
        <v>5</v>
      </c>
      <c r="G9" s="27"/>
      <c r="H9" s="27"/>
      <c r="I9" s="27"/>
      <c r="J9" s="26"/>
      <c r="K9" s="26"/>
    </row>
    <row r="10" spans="1:11" x14ac:dyDescent="0.25">
      <c r="A10" s="8" t="s">
        <v>304</v>
      </c>
      <c r="B10" s="7" t="s">
        <v>2</v>
      </c>
      <c r="C10" s="3">
        <f>C11+C27+C37+C48+C56+C61+C74+C80+C84+C91+C121</f>
        <v>974606211</v>
      </c>
      <c r="D10" s="3">
        <f>D11+D27+D37+D48+D56+D61+D74+D80+D84+D91+D121</f>
        <v>994418178</v>
      </c>
      <c r="E10" s="3">
        <f>E11+E27+E37+E48+E56+E61+E74+E80+E84+E91+E121</f>
        <v>1035158006</v>
      </c>
      <c r="G10" s="27"/>
      <c r="H10" s="27"/>
      <c r="I10" s="27"/>
      <c r="J10" s="26"/>
      <c r="K10" s="26"/>
    </row>
    <row r="11" spans="1:11" x14ac:dyDescent="0.25">
      <c r="A11" s="14" t="s">
        <v>3</v>
      </c>
      <c r="B11" s="15" t="s">
        <v>4</v>
      </c>
      <c r="C11" s="4">
        <f>C12</f>
        <v>586865327</v>
      </c>
      <c r="D11" s="22">
        <f>D12</f>
        <v>614340215</v>
      </c>
      <c r="E11" s="22">
        <f>E12</f>
        <v>647398243</v>
      </c>
      <c r="G11" s="27"/>
      <c r="H11" s="27"/>
      <c r="I11" s="27"/>
      <c r="J11" s="26"/>
      <c r="K11" s="26"/>
    </row>
    <row r="12" spans="1:11" x14ac:dyDescent="0.25">
      <c r="A12" s="12" t="s">
        <v>5</v>
      </c>
      <c r="B12" s="13" t="s">
        <v>6</v>
      </c>
      <c r="C12" s="6">
        <f>C13+C14+C15+C16+C17+C18+C19+C20+C21+C22+C23+C24+C25+C26</f>
        <v>586865327</v>
      </c>
      <c r="D12" s="6">
        <f t="shared" ref="D12:E12" si="0">D13+D14+D15+D16+D17+D18+D19+D20+D21+D22+D23+D24+D25+D26</f>
        <v>614340215</v>
      </c>
      <c r="E12" s="6">
        <f t="shared" si="0"/>
        <v>647398243</v>
      </c>
      <c r="G12" s="27"/>
      <c r="H12" s="27"/>
      <c r="I12" s="27"/>
      <c r="J12" s="26"/>
      <c r="K12" s="26"/>
    </row>
    <row r="13" spans="1:11" ht="160.5" customHeight="1" x14ac:dyDescent="0.25">
      <c r="A13" s="12" t="s">
        <v>7</v>
      </c>
      <c r="B13" s="13" t="s">
        <v>8</v>
      </c>
      <c r="C13" s="6">
        <f>477454380+5090138</f>
        <v>482544518</v>
      </c>
      <c r="D13" s="5">
        <v>499559368</v>
      </c>
      <c r="E13" s="5">
        <v>526647553</v>
      </c>
      <c r="G13" s="27"/>
      <c r="H13" s="27"/>
      <c r="I13" s="27"/>
      <c r="J13" s="26"/>
      <c r="K13" s="26"/>
    </row>
    <row r="14" spans="1:11" ht="123" customHeight="1" x14ac:dyDescent="0.25">
      <c r="A14" s="12" t="s">
        <v>9</v>
      </c>
      <c r="B14" s="13" t="s">
        <v>10</v>
      </c>
      <c r="C14" s="6">
        <v>43314</v>
      </c>
      <c r="D14" s="5">
        <v>44933</v>
      </c>
      <c r="E14" s="5">
        <v>46795</v>
      </c>
      <c r="G14" s="27"/>
      <c r="H14" s="27"/>
      <c r="I14" s="27"/>
      <c r="J14" s="26"/>
      <c r="K14" s="26"/>
    </row>
    <row r="15" spans="1:11" ht="109.5" customHeight="1" x14ac:dyDescent="0.25">
      <c r="A15" s="12" t="s">
        <v>11</v>
      </c>
      <c r="B15" s="13" t="s">
        <v>12</v>
      </c>
      <c r="C15" s="6">
        <v>174850</v>
      </c>
      <c r="D15" s="5">
        <v>181870</v>
      </c>
      <c r="E15" s="5">
        <v>189150</v>
      </c>
      <c r="G15" s="30"/>
      <c r="H15" s="30"/>
      <c r="I15" s="30"/>
      <c r="J15" s="26"/>
      <c r="K15" s="26"/>
    </row>
    <row r="16" spans="1:11" ht="113.25" customHeight="1" x14ac:dyDescent="0.25">
      <c r="A16" s="12" t="s">
        <v>13</v>
      </c>
      <c r="B16" s="13" t="s">
        <v>14</v>
      </c>
      <c r="C16" s="6">
        <v>344740</v>
      </c>
      <c r="D16" s="5">
        <v>358600</v>
      </c>
      <c r="E16" s="5">
        <v>372900</v>
      </c>
      <c r="G16" s="30"/>
      <c r="H16" s="30"/>
      <c r="I16" s="30"/>
      <c r="J16" s="26"/>
      <c r="K16" s="26"/>
    </row>
    <row r="17" spans="1:11" ht="123" customHeight="1" x14ac:dyDescent="0.25">
      <c r="A17" s="12" t="s">
        <v>15</v>
      </c>
      <c r="B17" s="13" t="s">
        <v>16</v>
      </c>
      <c r="C17" s="6">
        <v>661600</v>
      </c>
      <c r="D17" s="5">
        <v>688000</v>
      </c>
      <c r="E17" s="5">
        <v>715600</v>
      </c>
      <c r="G17" s="30"/>
      <c r="H17" s="30"/>
      <c r="I17" s="30"/>
      <c r="J17" s="26"/>
      <c r="K17" s="26"/>
    </row>
    <row r="18" spans="1:11" ht="110.25" customHeight="1" x14ac:dyDescent="0.25">
      <c r="A18" s="12" t="s">
        <v>17</v>
      </c>
      <c r="B18" s="13" t="s">
        <v>18</v>
      </c>
      <c r="C18" s="6">
        <v>139590</v>
      </c>
      <c r="D18" s="5">
        <v>145170</v>
      </c>
      <c r="E18" s="5">
        <v>151020</v>
      </c>
      <c r="G18" s="30"/>
      <c r="H18" s="30"/>
      <c r="I18" s="30"/>
      <c r="J18" s="26"/>
      <c r="K18" s="26"/>
    </row>
    <row r="19" spans="1:11" ht="113.25" customHeight="1" x14ac:dyDescent="0.25">
      <c r="A19" s="12" t="s">
        <v>19</v>
      </c>
      <c r="B19" s="13" t="s">
        <v>20</v>
      </c>
      <c r="C19" s="6">
        <v>4152228</v>
      </c>
      <c r="D19" s="5">
        <v>4310780</v>
      </c>
      <c r="E19" s="5">
        <v>4472062</v>
      </c>
      <c r="G19" s="27"/>
      <c r="H19" s="27"/>
      <c r="I19" s="27"/>
      <c r="J19" s="26"/>
      <c r="K19" s="26"/>
    </row>
    <row r="20" spans="1:11" ht="327" customHeight="1" x14ac:dyDescent="0.25">
      <c r="A20" s="12" t="s">
        <v>21</v>
      </c>
      <c r="B20" s="13" t="s">
        <v>22</v>
      </c>
      <c r="C20" s="6">
        <v>5467660</v>
      </c>
      <c r="D20" s="5">
        <v>5762900</v>
      </c>
      <c r="E20" s="5">
        <v>6068370</v>
      </c>
      <c r="G20" s="27"/>
      <c r="H20" s="27"/>
      <c r="I20" s="27"/>
      <c r="J20" s="26"/>
      <c r="K20" s="26"/>
    </row>
    <row r="21" spans="1:11" ht="85.5" customHeight="1" x14ac:dyDescent="0.25">
      <c r="A21" s="12" t="s">
        <v>23</v>
      </c>
      <c r="B21" s="13" t="s">
        <v>24</v>
      </c>
      <c r="C21" s="6">
        <v>721622</v>
      </c>
      <c r="D21" s="5">
        <v>654219</v>
      </c>
      <c r="E21" s="5">
        <v>677406</v>
      </c>
      <c r="G21" s="27"/>
      <c r="H21" s="27"/>
      <c r="I21" s="27"/>
      <c r="J21" s="26"/>
      <c r="K21" s="26"/>
    </row>
    <row r="22" spans="1:11" ht="82.5" customHeight="1" x14ac:dyDescent="0.25">
      <c r="A22" s="12" t="s">
        <v>25</v>
      </c>
      <c r="B22" s="13" t="s">
        <v>26</v>
      </c>
      <c r="C22" s="6">
        <v>0</v>
      </c>
      <c r="D22" s="5">
        <v>4746950</v>
      </c>
      <c r="E22" s="5">
        <v>4794400</v>
      </c>
      <c r="G22" s="27"/>
      <c r="H22" s="27"/>
      <c r="I22" s="27"/>
      <c r="J22" s="26"/>
      <c r="K22" s="26"/>
    </row>
    <row r="23" spans="1:11" ht="221.25" customHeight="1" x14ac:dyDescent="0.25">
      <c r="A23" s="12" t="s">
        <v>27</v>
      </c>
      <c r="B23" s="13" t="s">
        <v>28</v>
      </c>
      <c r="C23" s="6">
        <v>3074760</v>
      </c>
      <c r="D23" s="5">
        <v>3240770</v>
      </c>
      <c r="E23" s="5">
        <v>3412630</v>
      </c>
      <c r="G23" s="27"/>
      <c r="H23" s="27"/>
      <c r="I23" s="27"/>
      <c r="J23" s="26"/>
      <c r="K23" s="26"/>
    </row>
    <row r="24" spans="1:11" ht="222.75" customHeight="1" x14ac:dyDescent="0.25">
      <c r="A24" s="12" t="s">
        <v>29</v>
      </c>
      <c r="B24" s="13" t="s">
        <v>30</v>
      </c>
      <c r="C24" s="6">
        <v>966200</v>
      </c>
      <c r="D24" s="5">
        <v>1018300</v>
      </c>
      <c r="E24" s="5">
        <v>1072300</v>
      </c>
      <c r="G24" s="27"/>
      <c r="H24" s="27"/>
      <c r="I24" s="27"/>
      <c r="J24" s="26"/>
      <c r="K24" s="26"/>
    </row>
    <row r="25" spans="1:11" ht="212.25" customHeight="1" x14ac:dyDescent="0.25">
      <c r="A25" s="12" t="s">
        <v>31</v>
      </c>
      <c r="B25" s="13" t="s">
        <v>32</v>
      </c>
      <c r="C25" s="6">
        <v>4794480</v>
      </c>
      <c r="D25" s="5">
        <v>5053320</v>
      </c>
      <c r="E25" s="5">
        <v>5321160</v>
      </c>
      <c r="G25" s="27"/>
      <c r="H25" s="27"/>
      <c r="I25" s="27"/>
      <c r="J25" s="26"/>
      <c r="K25" s="26"/>
    </row>
    <row r="26" spans="1:11" ht="50.25" customHeight="1" x14ac:dyDescent="0.25">
      <c r="A26" s="12" t="s">
        <v>33</v>
      </c>
      <c r="B26" s="13" t="s">
        <v>34</v>
      </c>
      <c r="C26" s="6">
        <v>83779765</v>
      </c>
      <c r="D26" s="5">
        <v>88575035</v>
      </c>
      <c r="E26" s="5">
        <v>93456897</v>
      </c>
      <c r="G26" s="27"/>
      <c r="H26" s="27"/>
      <c r="I26" s="27"/>
      <c r="J26" s="26"/>
      <c r="K26" s="26"/>
    </row>
    <row r="27" spans="1:11" ht="25.5" x14ac:dyDescent="0.25">
      <c r="A27" s="14" t="s">
        <v>35</v>
      </c>
      <c r="B27" s="15" t="s">
        <v>36</v>
      </c>
      <c r="C27" s="4">
        <f>C28</f>
        <v>14666173</v>
      </c>
      <c r="D27" s="4">
        <f t="shared" ref="D27:E27" si="1">D28</f>
        <v>19492162</v>
      </c>
      <c r="E27" s="4">
        <f t="shared" si="1"/>
        <v>20234412</v>
      </c>
      <c r="G27" s="32">
        <v>19213991</v>
      </c>
      <c r="H27" s="32">
        <v>25536465</v>
      </c>
      <c r="I27" s="32">
        <v>26508880</v>
      </c>
      <c r="J27" s="26"/>
      <c r="K27" s="26"/>
    </row>
    <row r="28" spans="1:11" ht="31.5" customHeight="1" x14ac:dyDescent="0.25">
      <c r="A28" s="12" t="s">
        <v>37</v>
      </c>
      <c r="B28" s="13" t="s">
        <v>38</v>
      </c>
      <c r="C28" s="6">
        <f>C29+C31+C33+C35</f>
        <v>14666173</v>
      </c>
      <c r="D28" s="6">
        <f t="shared" ref="D28:E28" si="2">D29+D31+D33+D35</f>
        <v>19492162</v>
      </c>
      <c r="E28" s="6">
        <f t="shared" si="2"/>
        <v>20234412</v>
      </c>
      <c r="G28" s="27">
        <f>G27-C27</f>
        <v>4547818</v>
      </c>
      <c r="H28" s="27">
        <f>H27-D27</f>
        <v>6044303</v>
      </c>
      <c r="I28" s="27">
        <f>I27-E27</f>
        <v>6274468</v>
      </c>
      <c r="J28" s="26"/>
      <c r="K28" s="26"/>
    </row>
    <row r="29" spans="1:11" ht="57" customHeight="1" x14ac:dyDescent="0.25">
      <c r="A29" s="12" t="s">
        <v>39</v>
      </c>
      <c r="B29" s="13" t="s">
        <v>40</v>
      </c>
      <c r="C29" s="6">
        <f>C30</f>
        <v>7674353</v>
      </c>
      <c r="D29" s="6">
        <f t="shared" ref="D29:E29" si="3">D30</f>
        <v>10186974</v>
      </c>
      <c r="E29" s="6">
        <f t="shared" si="3"/>
        <v>10558236</v>
      </c>
      <c r="G29" s="27"/>
      <c r="H29" s="27"/>
      <c r="I29" s="27"/>
      <c r="J29" s="26"/>
      <c r="K29" s="26"/>
    </row>
    <row r="30" spans="1:11" ht="76.5" x14ac:dyDescent="0.25">
      <c r="A30" s="12" t="s">
        <v>41</v>
      </c>
      <c r="B30" s="13" t="s">
        <v>42</v>
      </c>
      <c r="C30" s="25">
        <v>7674353</v>
      </c>
      <c r="D30" s="25">
        <v>10186974</v>
      </c>
      <c r="E30" s="25">
        <v>10558236</v>
      </c>
      <c r="G30" s="27"/>
      <c r="H30" s="27"/>
      <c r="I30" s="27"/>
      <c r="J30" s="26"/>
      <c r="K30" s="26"/>
    </row>
    <row r="31" spans="1:11" ht="72.75" customHeight="1" x14ac:dyDescent="0.25">
      <c r="A31" s="12" t="s">
        <v>43</v>
      </c>
      <c r="B31" s="13" t="s">
        <v>44</v>
      </c>
      <c r="C31" s="6">
        <f>C32</f>
        <v>37485</v>
      </c>
      <c r="D31" s="6">
        <f t="shared" ref="D31:E31" si="4">D32</f>
        <v>49668</v>
      </c>
      <c r="E31" s="6">
        <f t="shared" si="4"/>
        <v>51432</v>
      </c>
      <c r="G31" s="27"/>
      <c r="H31" s="27"/>
      <c r="I31" s="27"/>
      <c r="J31" s="26"/>
      <c r="K31" s="26"/>
    </row>
    <row r="32" spans="1:11" ht="89.25" x14ac:dyDescent="0.25">
      <c r="A32" s="12" t="s">
        <v>45</v>
      </c>
      <c r="B32" s="13" t="s">
        <v>46</v>
      </c>
      <c r="C32" s="25">
        <v>37485</v>
      </c>
      <c r="D32" s="25">
        <v>49668</v>
      </c>
      <c r="E32" s="25">
        <v>51432</v>
      </c>
      <c r="G32" s="27"/>
      <c r="H32" s="27"/>
      <c r="I32" s="27"/>
      <c r="J32" s="26"/>
      <c r="K32" s="26"/>
    </row>
    <row r="33" spans="1:11" ht="48" customHeight="1" x14ac:dyDescent="0.25">
      <c r="A33" s="12" t="s">
        <v>47</v>
      </c>
      <c r="B33" s="13" t="s">
        <v>48</v>
      </c>
      <c r="C33" s="6">
        <f>C34</f>
        <v>7423212</v>
      </c>
      <c r="D33" s="6">
        <f t="shared" ref="D33:E33" si="5">D34</f>
        <v>9852961</v>
      </c>
      <c r="E33" s="6">
        <f t="shared" si="5"/>
        <v>10219609</v>
      </c>
      <c r="G33" s="27"/>
      <c r="H33" s="27"/>
      <c r="I33" s="27"/>
      <c r="J33" s="26"/>
      <c r="K33" s="26"/>
    </row>
    <row r="34" spans="1:11" ht="80.25" customHeight="1" x14ac:dyDescent="0.25">
      <c r="A34" s="12" t="s">
        <v>49</v>
      </c>
      <c r="B34" s="13" t="s">
        <v>50</v>
      </c>
      <c r="C34" s="25">
        <v>7423212</v>
      </c>
      <c r="D34" s="25">
        <v>9852961</v>
      </c>
      <c r="E34" s="25">
        <v>10219609</v>
      </c>
      <c r="G34" s="27"/>
      <c r="H34" s="27"/>
      <c r="I34" s="27"/>
      <c r="J34" s="26"/>
      <c r="K34" s="26"/>
    </row>
    <row r="35" spans="1:11" ht="49.5" customHeight="1" x14ac:dyDescent="0.25">
      <c r="A35" s="12" t="s">
        <v>51</v>
      </c>
      <c r="B35" s="13" t="s">
        <v>52</v>
      </c>
      <c r="C35" s="6">
        <f>C36</f>
        <v>-468877</v>
      </c>
      <c r="D35" s="6">
        <f t="shared" ref="D35:E35" si="6">D36</f>
        <v>-597441</v>
      </c>
      <c r="E35" s="6">
        <f t="shared" si="6"/>
        <v>-594865</v>
      </c>
      <c r="G35" s="27"/>
      <c r="H35" s="27"/>
      <c r="I35" s="27"/>
      <c r="J35" s="26"/>
      <c r="K35" s="26"/>
    </row>
    <row r="36" spans="1:11" ht="76.5" x14ac:dyDescent="0.25">
      <c r="A36" s="12" t="s">
        <v>53</v>
      </c>
      <c r="B36" s="13" t="s">
        <v>54</v>
      </c>
      <c r="C36" s="25">
        <v>-468877</v>
      </c>
      <c r="D36" s="25">
        <v>-597441</v>
      </c>
      <c r="E36" s="25">
        <v>-594865</v>
      </c>
      <c r="G36" s="27"/>
      <c r="H36" s="27"/>
      <c r="I36" s="27"/>
      <c r="J36" s="26"/>
      <c r="K36" s="26"/>
    </row>
    <row r="37" spans="1:11" x14ac:dyDescent="0.25">
      <c r="A37" s="14" t="s">
        <v>55</v>
      </c>
      <c r="B37" s="15" t="s">
        <v>56</v>
      </c>
      <c r="C37" s="4">
        <f>C38+C43+C45+C47</f>
        <v>107891000</v>
      </c>
      <c r="D37" s="4">
        <f t="shared" ref="D37:E37" si="7">D38+D43+D45+D47</f>
        <v>114601000</v>
      </c>
      <c r="E37" s="4">
        <f t="shared" si="7"/>
        <v>119511000</v>
      </c>
      <c r="G37" s="27"/>
      <c r="H37" s="27"/>
      <c r="I37" s="27"/>
      <c r="J37" s="26"/>
      <c r="K37" s="26"/>
    </row>
    <row r="38" spans="1:11" ht="25.5" x14ac:dyDescent="0.25">
      <c r="A38" s="12" t="s">
        <v>57</v>
      </c>
      <c r="B38" s="13" t="s">
        <v>58</v>
      </c>
      <c r="C38" s="6">
        <f>C39+C41</f>
        <v>101818000</v>
      </c>
      <c r="D38" s="6">
        <f t="shared" ref="D38:E38" si="8">D39+D41</f>
        <v>108251000</v>
      </c>
      <c r="E38" s="6">
        <f t="shared" si="8"/>
        <v>113082000</v>
      </c>
      <c r="G38" s="27"/>
      <c r="H38" s="27"/>
      <c r="I38" s="27"/>
      <c r="J38" s="26"/>
      <c r="K38" s="26"/>
    </row>
    <row r="39" spans="1:11" ht="25.5" x14ac:dyDescent="0.25">
      <c r="A39" s="12" t="s">
        <v>59</v>
      </c>
      <c r="B39" s="13" t="s">
        <v>60</v>
      </c>
      <c r="C39" s="6">
        <f>C40</f>
        <v>65897000</v>
      </c>
      <c r="D39" s="5">
        <f>D40</f>
        <v>70894000</v>
      </c>
      <c r="E39" s="5">
        <f>E40</f>
        <v>74231000</v>
      </c>
      <c r="G39" s="27"/>
      <c r="H39" s="27"/>
      <c r="I39" s="27"/>
      <c r="J39" s="26"/>
      <c r="K39" s="26"/>
    </row>
    <row r="40" spans="1:11" ht="25.5" x14ac:dyDescent="0.25">
      <c r="A40" s="12" t="s">
        <v>59</v>
      </c>
      <c r="B40" s="13" t="s">
        <v>61</v>
      </c>
      <c r="C40" s="6">
        <v>65897000</v>
      </c>
      <c r="D40" s="5">
        <v>70894000</v>
      </c>
      <c r="E40" s="5">
        <v>74231000</v>
      </c>
      <c r="G40" s="27"/>
      <c r="H40" s="27"/>
      <c r="I40" s="27"/>
      <c r="J40" s="26"/>
      <c r="K40" s="26"/>
    </row>
    <row r="41" spans="1:11" ht="25.5" x14ac:dyDescent="0.25">
      <c r="A41" s="12" t="s">
        <v>62</v>
      </c>
      <c r="B41" s="13" t="s">
        <v>63</v>
      </c>
      <c r="C41" s="6">
        <f>C42</f>
        <v>35921000</v>
      </c>
      <c r="D41" s="5">
        <f>D42</f>
        <v>37357000</v>
      </c>
      <c r="E41" s="5">
        <f>E42</f>
        <v>38851000</v>
      </c>
      <c r="G41" s="27"/>
      <c r="H41" s="27"/>
      <c r="I41" s="27"/>
      <c r="J41" s="26"/>
      <c r="K41" s="26"/>
    </row>
    <row r="42" spans="1:11" ht="51" x14ac:dyDescent="0.25">
      <c r="A42" s="12" t="s">
        <v>64</v>
      </c>
      <c r="B42" s="13" t="s">
        <v>65</v>
      </c>
      <c r="C42" s="6">
        <v>35921000</v>
      </c>
      <c r="D42" s="5">
        <v>37357000</v>
      </c>
      <c r="E42" s="5">
        <v>38851000</v>
      </c>
      <c r="G42" s="27"/>
      <c r="H42" s="27"/>
      <c r="I42" s="27"/>
      <c r="J42" s="26"/>
      <c r="K42" s="26"/>
    </row>
    <row r="43" spans="1:11" ht="15" customHeight="1" x14ac:dyDescent="0.25">
      <c r="A43" s="12" t="s">
        <v>66</v>
      </c>
      <c r="B43" s="13" t="s">
        <v>67</v>
      </c>
      <c r="C43" s="6">
        <f>C44</f>
        <v>4211000</v>
      </c>
      <c r="D43" s="5">
        <f>D44</f>
        <v>4385000</v>
      </c>
      <c r="E43" s="5">
        <f>E44</f>
        <v>4385000</v>
      </c>
      <c r="G43" s="27"/>
      <c r="H43" s="27"/>
      <c r="I43" s="27"/>
      <c r="J43" s="26"/>
      <c r="K43" s="26"/>
    </row>
    <row r="44" spans="1:11" ht="15" customHeight="1" x14ac:dyDescent="0.25">
      <c r="A44" s="12" t="s">
        <v>66</v>
      </c>
      <c r="B44" s="13" t="s">
        <v>68</v>
      </c>
      <c r="C44" s="6">
        <v>4211000</v>
      </c>
      <c r="D44" s="5">
        <v>4385000</v>
      </c>
      <c r="E44" s="5">
        <v>4385000</v>
      </c>
      <c r="G44" s="27"/>
      <c r="H44" s="27"/>
      <c r="I44" s="27"/>
      <c r="J44" s="26"/>
      <c r="K44" s="26"/>
    </row>
    <row r="45" spans="1:11" ht="25.5" x14ac:dyDescent="0.25">
      <c r="A45" s="12" t="s">
        <v>69</v>
      </c>
      <c r="B45" s="13" t="s">
        <v>70</v>
      </c>
      <c r="C45" s="6">
        <f>C46</f>
        <v>1824000</v>
      </c>
      <c r="D45" s="5">
        <f>D46</f>
        <v>1925000</v>
      </c>
      <c r="E45" s="5">
        <f>E46</f>
        <v>2003000</v>
      </c>
      <c r="G45" s="27"/>
      <c r="H45" s="27"/>
      <c r="I45" s="27"/>
      <c r="J45" s="26"/>
      <c r="K45" s="26"/>
    </row>
    <row r="46" spans="1:11" ht="24.75" customHeight="1" x14ac:dyDescent="0.25">
      <c r="A46" s="12" t="s">
        <v>71</v>
      </c>
      <c r="B46" s="13" t="s">
        <v>72</v>
      </c>
      <c r="C46" s="6">
        <v>1824000</v>
      </c>
      <c r="D46" s="5">
        <v>1925000</v>
      </c>
      <c r="E46" s="5">
        <v>2003000</v>
      </c>
      <c r="G46" s="27"/>
      <c r="H46" s="27"/>
      <c r="I46" s="27"/>
      <c r="J46" s="26"/>
      <c r="K46" s="26"/>
    </row>
    <row r="47" spans="1:11" ht="27" customHeight="1" x14ac:dyDescent="0.25">
      <c r="A47" s="12" t="s">
        <v>73</v>
      </c>
      <c r="B47" s="13" t="s">
        <v>74</v>
      </c>
      <c r="C47" s="6">
        <v>38000</v>
      </c>
      <c r="D47" s="5">
        <v>40000</v>
      </c>
      <c r="E47" s="5">
        <v>41000</v>
      </c>
      <c r="G47" s="27"/>
      <c r="H47" s="27"/>
      <c r="I47" s="27"/>
      <c r="J47" s="26"/>
      <c r="K47" s="26"/>
    </row>
    <row r="48" spans="1:11" ht="15" customHeight="1" x14ac:dyDescent="0.25">
      <c r="A48" s="14" t="s">
        <v>75</v>
      </c>
      <c r="B48" s="15" t="s">
        <v>76</v>
      </c>
      <c r="C48" s="4">
        <f>C49+C51</f>
        <v>61437000</v>
      </c>
      <c r="D48" s="4">
        <f t="shared" ref="D48:E48" si="9">D49+D51</f>
        <v>63146000</v>
      </c>
      <c r="E48" s="4">
        <f t="shared" si="9"/>
        <v>65175000</v>
      </c>
      <c r="G48" s="27"/>
      <c r="H48" s="27"/>
      <c r="I48" s="27"/>
      <c r="J48" s="26"/>
      <c r="K48" s="26"/>
    </row>
    <row r="49" spans="1:11" ht="15" customHeight="1" x14ac:dyDescent="0.25">
      <c r="A49" s="12" t="s">
        <v>77</v>
      </c>
      <c r="B49" s="13" t="s">
        <v>78</v>
      </c>
      <c r="C49" s="6">
        <f t="shared" ref="C49:E49" si="10">C50</f>
        <v>8309000</v>
      </c>
      <c r="D49" s="6">
        <f t="shared" si="10"/>
        <v>9140000</v>
      </c>
      <c r="E49" s="6">
        <f t="shared" si="10"/>
        <v>10054000</v>
      </c>
      <c r="G49" s="27"/>
      <c r="H49" s="27"/>
      <c r="I49" s="27"/>
      <c r="J49" s="26"/>
      <c r="K49" s="26"/>
    </row>
    <row r="50" spans="1:11" ht="40.5" customHeight="1" x14ac:dyDescent="0.25">
      <c r="A50" s="12" t="s">
        <v>79</v>
      </c>
      <c r="B50" s="13" t="s">
        <v>80</v>
      </c>
      <c r="C50" s="6">
        <v>8309000</v>
      </c>
      <c r="D50" s="6">
        <v>9140000</v>
      </c>
      <c r="E50" s="6">
        <v>10054000</v>
      </c>
      <c r="G50" s="27"/>
      <c r="H50" s="27"/>
      <c r="I50" s="27"/>
      <c r="J50" s="26"/>
      <c r="K50" s="26"/>
    </row>
    <row r="51" spans="1:11" ht="15" customHeight="1" x14ac:dyDescent="0.25">
      <c r="A51" s="12" t="s">
        <v>81</v>
      </c>
      <c r="B51" s="13" t="s">
        <v>82</v>
      </c>
      <c r="C51" s="6">
        <f>C52+C54</f>
        <v>53128000</v>
      </c>
      <c r="D51" s="6">
        <f t="shared" ref="D51:E51" si="11">D52+D54</f>
        <v>54006000</v>
      </c>
      <c r="E51" s="6">
        <f t="shared" si="11"/>
        <v>55121000</v>
      </c>
      <c r="G51" s="27"/>
      <c r="H51" s="27"/>
      <c r="I51" s="27"/>
      <c r="J51" s="26"/>
      <c r="K51" s="26"/>
    </row>
    <row r="52" spans="1:11" ht="15" customHeight="1" x14ac:dyDescent="0.25">
      <c r="A52" s="12" t="s">
        <v>83</v>
      </c>
      <c r="B52" s="13" t="s">
        <v>84</v>
      </c>
      <c r="C52" s="6">
        <f>C53</f>
        <v>43388000</v>
      </c>
      <c r="D52" s="5">
        <f>D53</f>
        <v>44255000</v>
      </c>
      <c r="E52" s="5">
        <f>E53</f>
        <v>45361000</v>
      </c>
      <c r="G52" s="27"/>
      <c r="H52" s="27"/>
      <c r="I52" s="27"/>
      <c r="J52" s="26"/>
      <c r="K52" s="26"/>
    </row>
    <row r="53" spans="1:11" ht="25.5" x14ac:dyDescent="0.25">
      <c r="A53" s="12" t="s">
        <v>85</v>
      </c>
      <c r="B53" s="13" t="s">
        <v>86</v>
      </c>
      <c r="C53" s="6">
        <v>43388000</v>
      </c>
      <c r="D53" s="5">
        <v>44255000</v>
      </c>
      <c r="E53" s="5">
        <v>45361000</v>
      </c>
      <c r="G53" s="27"/>
      <c r="H53" s="27"/>
      <c r="I53" s="27"/>
      <c r="J53" s="26"/>
      <c r="K53" s="26"/>
    </row>
    <row r="54" spans="1:11" ht="15" customHeight="1" x14ac:dyDescent="0.25">
      <c r="A54" s="12" t="s">
        <v>87</v>
      </c>
      <c r="B54" s="13" t="s">
        <v>88</v>
      </c>
      <c r="C54" s="6">
        <f>C55</f>
        <v>9740000</v>
      </c>
      <c r="D54" s="6">
        <f t="shared" ref="D54:E54" si="12">D55</f>
        <v>9751000</v>
      </c>
      <c r="E54" s="6">
        <f t="shared" si="12"/>
        <v>9760000</v>
      </c>
      <c r="G54" s="27"/>
      <c r="H54" s="27"/>
      <c r="I54" s="27"/>
      <c r="J54" s="26"/>
      <c r="K54" s="26"/>
    </row>
    <row r="55" spans="1:11" ht="25.5" x14ac:dyDescent="0.25">
      <c r="A55" s="12" t="s">
        <v>89</v>
      </c>
      <c r="B55" s="13" t="s">
        <v>90</v>
      </c>
      <c r="C55" s="6">
        <v>9740000</v>
      </c>
      <c r="D55" s="5">
        <v>9751000</v>
      </c>
      <c r="E55" s="5">
        <v>9760000</v>
      </c>
      <c r="G55" s="27"/>
      <c r="H55" s="27"/>
      <c r="I55" s="27"/>
      <c r="J55" s="26"/>
      <c r="K55" s="26"/>
    </row>
    <row r="56" spans="1:11" ht="15" customHeight="1" x14ac:dyDescent="0.25">
      <c r="A56" s="14" t="s">
        <v>91</v>
      </c>
      <c r="B56" s="15" t="s">
        <v>92</v>
      </c>
      <c r="C56" s="4">
        <f>C57+C59</f>
        <v>21015000</v>
      </c>
      <c r="D56" s="4">
        <f t="shared" ref="D56:E56" si="13">D57+D59</f>
        <v>21015000</v>
      </c>
      <c r="E56" s="4">
        <f t="shared" si="13"/>
        <v>21015000</v>
      </c>
      <c r="G56" s="27"/>
      <c r="H56" s="27"/>
      <c r="I56" s="27"/>
      <c r="J56" s="26"/>
      <c r="K56" s="26"/>
    </row>
    <row r="57" spans="1:11" ht="25.5" x14ac:dyDescent="0.25">
      <c r="A57" s="12" t="s">
        <v>93</v>
      </c>
      <c r="B57" s="13" t="s">
        <v>94</v>
      </c>
      <c r="C57" s="6">
        <f t="shared" ref="C57:E57" si="14">C58</f>
        <v>21000000</v>
      </c>
      <c r="D57" s="6">
        <f t="shared" si="14"/>
        <v>21000000</v>
      </c>
      <c r="E57" s="6">
        <f t="shared" si="14"/>
        <v>21000000</v>
      </c>
      <c r="G57" s="27"/>
      <c r="H57" s="27"/>
      <c r="I57" s="27"/>
      <c r="J57" s="26"/>
      <c r="K57" s="26"/>
    </row>
    <row r="58" spans="1:11" ht="38.25" x14ac:dyDescent="0.25">
      <c r="A58" s="12" t="s">
        <v>95</v>
      </c>
      <c r="B58" s="13" t="s">
        <v>96</v>
      </c>
      <c r="C58" s="6">
        <v>21000000</v>
      </c>
      <c r="D58" s="6">
        <v>21000000</v>
      </c>
      <c r="E58" s="6">
        <v>21000000</v>
      </c>
      <c r="G58" s="27"/>
      <c r="H58" s="27"/>
      <c r="I58" s="27"/>
      <c r="J58" s="26"/>
      <c r="K58" s="26"/>
    </row>
    <row r="59" spans="1:11" ht="25.5" x14ac:dyDescent="0.25">
      <c r="A59" s="12" t="s">
        <v>97</v>
      </c>
      <c r="B59" s="13" t="s">
        <v>98</v>
      </c>
      <c r="C59" s="6">
        <f>C60</f>
        <v>15000</v>
      </c>
      <c r="D59" s="6">
        <f t="shared" ref="D59:E59" si="15">D60</f>
        <v>15000</v>
      </c>
      <c r="E59" s="6">
        <f t="shared" si="15"/>
        <v>15000</v>
      </c>
      <c r="G59" s="27"/>
      <c r="H59" s="27"/>
      <c r="I59" s="27"/>
      <c r="J59" s="26"/>
      <c r="K59" s="26"/>
    </row>
    <row r="60" spans="1:11" ht="25.5" x14ac:dyDescent="0.25">
      <c r="A60" s="12" t="s">
        <v>99</v>
      </c>
      <c r="B60" s="13" t="s">
        <v>100</v>
      </c>
      <c r="C60" s="6">
        <v>15000</v>
      </c>
      <c r="D60" s="5">
        <v>15000</v>
      </c>
      <c r="E60" s="5">
        <v>15000</v>
      </c>
      <c r="G60" s="27"/>
      <c r="H60" s="27"/>
      <c r="I60" s="27"/>
      <c r="J60" s="26"/>
      <c r="K60" s="26"/>
    </row>
    <row r="61" spans="1:11" ht="32.25" customHeight="1" x14ac:dyDescent="0.25">
      <c r="A61" s="14" t="s">
        <v>101</v>
      </c>
      <c r="B61" s="15" t="s">
        <v>102</v>
      </c>
      <c r="C61" s="4">
        <f>C62+C69</f>
        <v>150726599</v>
      </c>
      <c r="D61" s="4">
        <f t="shared" ref="D61:E61" si="16">D62+D69</f>
        <v>150787489</v>
      </c>
      <c r="E61" s="4">
        <f t="shared" si="16"/>
        <v>150788039</v>
      </c>
      <c r="G61" s="27"/>
      <c r="H61" s="27"/>
      <c r="I61" s="27"/>
      <c r="J61" s="26"/>
      <c r="K61" s="26"/>
    </row>
    <row r="62" spans="1:11" ht="68.25" customHeight="1" x14ac:dyDescent="0.25">
      <c r="A62" s="12" t="s">
        <v>103</v>
      </c>
      <c r="B62" s="13" t="s">
        <v>104</v>
      </c>
      <c r="C62" s="6">
        <f>C63+C65+C67</f>
        <v>149033534</v>
      </c>
      <c r="D62" s="6">
        <f t="shared" ref="D62:E62" si="17">D63+D65+D67</f>
        <v>149033534</v>
      </c>
      <c r="E62" s="6">
        <f t="shared" si="17"/>
        <v>149033534</v>
      </c>
      <c r="G62" s="27"/>
      <c r="H62" s="27"/>
      <c r="I62" s="27"/>
      <c r="J62" s="26"/>
      <c r="K62" s="26"/>
    </row>
    <row r="63" spans="1:11" ht="54.75" customHeight="1" x14ac:dyDescent="0.25">
      <c r="A63" s="12" t="s">
        <v>105</v>
      </c>
      <c r="B63" s="13" t="s">
        <v>106</v>
      </c>
      <c r="C63" s="6">
        <f>C64</f>
        <v>144101629</v>
      </c>
      <c r="D63" s="6">
        <f t="shared" ref="D63:E63" si="18">D64</f>
        <v>144101629</v>
      </c>
      <c r="E63" s="6">
        <f t="shared" si="18"/>
        <v>144101629</v>
      </c>
      <c r="G63" s="27"/>
      <c r="H63" s="27"/>
      <c r="I63" s="27"/>
      <c r="J63" s="26"/>
      <c r="K63" s="26"/>
    </row>
    <row r="64" spans="1:11" ht="60" customHeight="1" x14ac:dyDescent="0.25">
      <c r="A64" s="12" t="s">
        <v>107</v>
      </c>
      <c r="B64" s="13" t="s">
        <v>108</v>
      </c>
      <c r="C64" s="6">
        <v>144101629</v>
      </c>
      <c r="D64" s="6">
        <v>144101629</v>
      </c>
      <c r="E64" s="6">
        <v>144101629</v>
      </c>
      <c r="G64" s="27"/>
      <c r="H64" s="27"/>
      <c r="I64" s="27"/>
      <c r="J64" s="26"/>
      <c r="K64" s="26"/>
    </row>
    <row r="65" spans="1:11" ht="58.5" customHeight="1" x14ac:dyDescent="0.25">
      <c r="A65" s="12" t="s">
        <v>109</v>
      </c>
      <c r="B65" s="13" t="s">
        <v>110</v>
      </c>
      <c r="C65" s="6">
        <f>C66</f>
        <v>1641708</v>
      </c>
      <c r="D65" s="5">
        <f>D66</f>
        <v>1641708</v>
      </c>
      <c r="E65" s="5">
        <f>E66</f>
        <v>1641708</v>
      </c>
      <c r="G65" s="27"/>
      <c r="H65" s="27"/>
      <c r="I65" s="27"/>
      <c r="J65" s="26"/>
      <c r="K65" s="26"/>
    </row>
    <row r="66" spans="1:11" ht="58.5" customHeight="1" x14ac:dyDescent="0.25">
      <c r="A66" s="12" t="s">
        <v>111</v>
      </c>
      <c r="B66" s="13" t="s">
        <v>112</v>
      </c>
      <c r="C66" s="6">
        <v>1641708</v>
      </c>
      <c r="D66" s="6">
        <v>1641708</v>
      </c>
      <c r="E66" s="6">
        <v>1641708</v>
      </c>
      <c r="G66" s="27"/>
      <c r="H66" s="27"/>
      <c r="I66" s="27"/>
      <c r="J66" s="26"/>
      <c r="K66" s="26"/>
    </row>
    <row r="67" spans="1:11" ht="34.5" customHeight="1" x14ac:dyDescent="0.25">
      <c r="A67" s="12" t="s">
        <v>113</v>
      </c>
      <c r="B67" s="13" t="s">
        <v>114</v>
      </c>
      <c r="C67" s="6">
        <f>C68</f>
        <v>3290197</v>
      </c>
      <c r="D67" s="6">
        <f t="shared" ref="D67:E67" si="19">D68</f>
        <v>3290197</v>
      </c>
      <c r="E67" s="6">
        <f t="shared" si="19"/>
        <v>3290197</v>
      </c>
      <c r="G67" s="27"/>
      <c r="H67" s="27"/>
      <c r="I67" s="27"/>
      <c r="J67" s="26"/>
      <c r="K67" s="26"/>
    </row>
    <row r="68" spans="1:11" ht="25.5" x14ac:dyDescent="0.25">
      <c r="A68" s="12" t="s">
        <v>115</v>
      </c>
      <c r="B68" s="13" t="s">
        <v>116</v>
      </c>
      <c r="C68" s="6">
        <v>3290197</v>
      </c>
      <c r="D68" s="6">
        <v>3290197</v>
      </c>
      <c r="E68" s="6">
        <v>3290197</v>
      </c>
      <c r="G68" s="27"/>
      <c r="H68" s="27"/>
      <c r="I68" s="27"/>
      <c r="J68" s="26"/>
      <c r="K68" s="26"/>
    </row>
    <row r="69" spans="1:11" ht="57.75" customHeight="1" x14ac:dyDescent="0.25">
      <c r="A69" s="12" t="s">
        <v>117</v>
      </c>
      <c r="B69" s="13" t="s">
        <v>118</v>
      </c>
      <c r="C69" s="6">
        <f>C70+C72</f>
        <v>1693065</v>
      </c>
      <c r="D69" s="6">
        <f t="shared" ref="D69:E69" si="20">D70+D72</f>
        <v>1753955</v>
      </c>
      <c r="E69" s="6">
        <f t="shared" si="20"/>
        <v>1754505</v>
      </c>
      <c r="G69" s="27"/>
      <c r="H69" s="27"/>
      <c r="I69" s="27"/>
      <c r="J69" s="26"/>
      <c r="K69" s="26"/>
    </row>
    <row r="70" spans="1:11" ht="63.75" x14ac:dyDescent="0.25">
      <c r="A70" s="12" t="s">
        <v>119</v>
      </c>
      <c r="B70" s="13" t="s">
        <v>120</v>
      </c>
      <c r="C70" s="6">
        <f>C71</f>
        <v>170895</v>
      </c>
      <c r="D70" s="5">
        <f>D71</f>
        <v>170895</v>
      </c>
      <c r="E70" s="5">
        <f>E71</f>
        <v>170895</v>
      </c>
      <c r="G70" s="27"/>
      <c r="H70" s="27"/>
      <c r="I70" s="27"/>
      <c r="J70" s="26"/>
      <c r="K70" s="26"/>
    </row>
    <row r="71" spans="1:11" ht="51" x14ac:dyDescent="0.25">
      <c r="A71" s="12" t="s">
        <v>121</v>
      </c>
      <c r="B71" s="13" t="s">
        <v>122</v>
      </c>
      <c r="C71" s="6">
        <v>170895</v>
      </c>
      <c r="D71" s="6">
        <v>170895</v>
      </c>
      <c r="E71" s="6">
        <v>170895</v>
      </c>
      <c r="G71" s="27"/>
      <c r="H71" s="27"/>
      <c r="I71" s="27"/>
      <c r="J71" s="26"/>
      <c r="K71" s="26"/>
    </row>
    <row r="72" spans="1:11" ht="69" customHeight="1" x14ac:dyDescent="0.25">
      <c r="A72" s="12" t="s">
        <v>123</v>
      </c>
      <c r="B72" s="13" t="s">
        <v>124</v>
      </c>
      <c r="C72" s="6">
        <f>C73</f>
        <v>1522170</v>
      </c>
      <c r="D72" s="6">
        <f t="shared" ref="D72:E72" si="21">D73</f>
        <v>1583060</v>
      </c>
      <c r="E72" s="6">
        <f t="shared" si="21"/>
        <v>1583610</v>
      </c>
      <c r="G72" s="27"/>
      <c r="H72" s="27"/>
      <c r="I72" s="27"/>
      <c r="J72" s="26"/>
      <c r="K72" s="26"/>
    </row>
    <row r="73" spans="1:11" ht="68.25" customHeight="1" x14ac:dyDescent="0.25">
      <c r="A73" s="12" t="s">
        <v>125</v>
      </c>
      <c r="B73" s="13" t="s">
        <v>126</v>
      </c>
      <c r="C73" s="6">
        <v>1522170</v>
      </c>
      <c r="D73" s="5">
        <v>1583060</v>
      </c>
      <c r="E73" s="5">
        <v>1583610</v>
      </c>
      <c r="G73" s="27"/>
      <c r="H73" s="27"/>
      <c r="I73" s="27"/>
      <c r="J73" s="26"/>
      <c r="K73" s="26"/>
    </row>
    <row r="74" spans="1:11" ht="23.25" customHeight="1" x14ac:dyDescent="0.25">
      <c r="A74" s="16" t="s">
        <v>127</v>
      </c>
      <c r="B74" s="10" t="s">
        <v>128</v>
      </c>
      <c r="C74" s="28">
        <f>C75</f>
        <v>1669764</v>
      </c>
      <c r="D74" s="28">
        <f t="shared" ref="D74:E74" si="22">D75</f>
        <v>1669764</v>
      </c>
      <c r="E74" s="28">
        <f t="shared" si="22"/>
        <v>1669764</v>
      </c>
      <c r="G74" s="27"/>
      <c r="H74" s="27"/>
      <c r="I74" s="27"/>
      <c r="J74" s="26"/>
      <c r="K74" s="26"/>
    </row>
    <row r="75" spans="1:11" x14ac:dyDescent="0.25">
      <c r="A75" s="17" t="s">
        <v>129</v>
      </c>
      <c r="B75" s="18" t="s">
        <v>130</v>
      </c>
      <c r="C75" s="29">
        <f>C76+C77+C78</f>
        <v>1669764</v>
      </c>
      <c r="D75" s="29">
        <f t="shared" ref="D75:E75" si="23">D76+D77+D78</f>
        <v>1669764</v>
      </c>
      <c r="E75" s="29">
        <f t="shared" si="23"/>
        <v>1669764</v>
      </c>
      <c r="G75" s="27"/>
      <c r="H75" s="27"/>
      <c r="I75" s="27"/>
      <c r="J75" s="26"/>
      <c r="K75" s="26"/>
    </row>
    <row r="76" spans="1:11" ht="25.5" x14ac:dyDescent="0.25">
      <c r="A76" s="17" t="s">
        <v>131</v>
      </c>
      <c r="B76" s="18" t="s">
        <v>132</v>
      </c>
      <c r="C76" s="29">
        <v>329382</v>
      </c>
      <c r="D76" s="29">
        <v>329382</v>
      </c>
      <c r="E76" s="29">
        <v>329382</v>
      </c>
      <c r="G76" s="27"/>
      <c r="H76" s="27"/>
      <c r="I76" s="27"/>
      <c r="J76" s="26"/>
      <c r="K76" s="26"/>
    </row>
    <row r="77" spans="1:11" x14ac:dyDescent="0.25">
      <c r="A77" s="17" t="s">
        <v>133</v>
      </c>
      <c r="B77" s="18" t="s">
        <v>134</v>
      </c>
      <c r="C77" s="29">
        <v>682536</v>
      </c>
      <c r="D77" s="29">
        <v>682536</v>
      </c>
      <c r="E77" s="29">
        <v>682536</v>
      </c>
      <c r="G77" s="27"/>
      <c r="H77" s="27"/>
      <c r="I77" s="27"/>
      <c r="J77" s="26"/>
      <c r="K77" s="26"/>
    </row>
    <row r="78" spans="1:11" ht="15" customHeight="1" x14ac:dyDescent="0.25">
      <c r="A78" s="17" t="s">
        <v>135</v>
      </c>
      <c r="B78" s="18" t="s">
        <v>136</v>
      </c>
      <c r="C78" s="29">
        <f>C79</f>
        <v>657846</v>
      </c>
      <c r="D78" s="29">
        <f t="shared" ref="D78:E78" si="24">D79</f>
        <v>657846</v>
      </c>
      <c r="E78" s="29">
        <f t="shared" si="24"/>
        <v>657846</v>
      </c>
      <c r="G78" s="27"/>
      <c r="H78" s="27"/>
      <c r="I78" s="27"/>
      <c r="J78" s="26"/>
      <c r="K78" s="26"/>
    </row>
    <row r="79" spans="1:11" x14ac:dyDescent="0.25">
      <c r="A79" s="17" t="s">
        <v>137</v>
      </c>
      <c r="B79" s="18" t="s">
        <v>138</v>
      </c>
      <c r="C79" s="29">
        <v>657846</v>
      </c>
      <c r="D79" s="29">
        <v>657846</v>
      </c>
      <c r="E79" s="29">
        <v>657846</v>
      </c>
      <c r="G79" s="27"/>
      <c r="H79" s="27"/>
      <c r="I79" s="27"/>
      <c r="J79" s="26"/>
      <c r="K79" s="26"/>
    </row>
    <row r="80" spans="1:11" ht="25.5" x14ac:dyDescent="0.25">
      <c r="A80" s="16" t="s">
        <v>139</v>
      </c>
      <c r="B80" s="10" t="s">
        <v>140</v>
      </c>
      <c r="C80" s="28">
        <f>C81</f>
        <v>197270</v>
      </c>
      <c r="D80" s="28">
        <f t="shared" ref="D80:E82" si="25">D81</f>
        <v>197270</v>
      </c>
      <c r="E80" s="28">
        <f t="shared" si="25"/>
        <v>197270</v>
      </c>
      <c r="G80" s="27"/>
      <c r="H80" s="27"/>
      <c r="I80" s="27"/>
      <c r="J80" s="26"/>
      <c r="K80" s="26"/>
    </row>
    <row r="81" spans="1:11" ht="15" customHeight="1" x14ac:dyDescent="0.25">
      <c r="A81" s="17" t="s">
        <v>141</v>
      </c>
      <c r="B81" s="18" t="s">
        <v>142</v>
      </c>
      <c r="C81" s="29">
        <f>C82</f>
        <v>197270</v>
      </c>
      <c r="D81" s="29">
        <f t="shared" si="25"/>
        <v>197270</v>
      </c>
      <c r="E81" s="29">
        <f t="shared" si="25"/>
        <v>197270</v>
      </c>
      <c r="G81" s="27"/>
      <c r="H81" s="27"/>
      <c r="I81" s="27"/>
      <c r="J81" s="26"/>
      <c r="K81" s="26"/>
    </row>
    <row r="82" spans="1:11" ht="15" customHeight="1" x14ac:dyDescent="0.25">
      <c r="A82" s="17" t="s">
        <v>143</v>
      </c>
      <c r="B82" s="18" t="s">
        <v>144</v>
      </c>
      <c r="C82" s="29">
        <f>C83</f>
        <v>197270</v>
      </c>
      <c r="D82" s="29">
        <f t="shared" si="25"/>
        <v>197270</v>
      </c>
      <c r="E82" s="29">
        <f t="shared" si="25"/>
        <v>197270</v>
      </c>
      <c r="G82" s="27"/>
      <c r="H82" s="27"/>
      <c r="I82" s="27"/>
      <c r="J82" s="26"/>
      <c r="K82" s="26"/>
    </row>
    <row r="83" spans="1:11" ht="23.25" customHeight="1" x14ac:dyDescent="0.25">
      <c r="A83" s="17" t="s">
        <v>145</v>
      </c>
      <c r="B83" s="18" t="s">
        <v>146</v>
      </c>
      <c r="C83" s="29">
        <v>197270</v>
      </c>
      <c r="D83" s="29">
        <v>197270</v>
      </c>
      <c r="E83" s="29">
        <v>197270</v>
      </c>
      <c r="G83" s="27"/>
      <c r="H83" s="27"/>
      <c r="I83" s="27"/>
      <c r="J83" s="26"/>
      <c r="K83" s="26"/>
    </row>
    <row r="84" spans="1:11" ht="25.5" x14ac:dyDescent="0.25">
      <c r="A84" s="14" t="s">
        <v>147</v>
      </c>
      <c r="B84" s="15" t="s">
        <v>148</v>
      </c>
      <c r="C84" s="4">
        <f>C85+C88</f>
        <v>5903942</v>
      </c>
      <c r="D84" s="4">
        <f t="shared" ref="D84:E84" si="26">D85+D88</f>
        <v>5903942</v>
      </c>
      <c r="E84" s="4">
        <f t="shared" si="26"/>
        <v>5903942</v>
      </c>
      <c r="G84" s="27"/>
      <c r="H84" s="27"/>
      <c r="I84" s="27"/>
      <c r="J84" s="26"/>
      <c r="K84" s="26"/>
    </row>
    <row r="85" spans="1:11" ht="51" x14ac:dyDescent="0.25">
      <c r="A85" s="12" t="s">
        <v>149</v>
      </c>
      <c r="B85" s="13" t="s">
        <v>150</v>
      </c>
      <c r="C85" s="6">
        <f>C86</f>
        <v>500531</v>
      </c>
      <c r="D85" s="6">
        <f t="shared" ref="D85:E86" si="27">D86</f>
        <v>500531</v>
      </c>
      <c r="E85" s="6">
        <f t="shared" si="27"/>
        <v>500531</v>
      </c>
      <c r="G85" s="27"/>
      <c r="H85" s="27"/>
      <c r="I85" s="27"/>
      <c r="J85" s="26"/>
      <c r="K85" s="26"/>
    </row>
    <row r="86" spans="1:11" ht="63.75" x14ac:dyDescent="0.25">
      <c r="A86" s="12" t="s">
        <v>151</v>
      </c>
      <c r="B86" s="13" t="s">
        <v>152</v>
      </c>
      <c r="C86" s="6">
        <f>C87</f>
        <v>500531</v>
      </c>
      <c r="D86" s="6">
        <f t="shared" si="27"/>
        <v>500531</v>
      </c>
      <c r="E86" s="6">
        <f t="shared" si="27"/>
        <v>500531</v>
      </c>
      <c r="G86" s="27"/>
      <c r="H86" s="27"/>
      <c r="I86" s="27"/>
      <c r="J86" s="26"/>
      <c r="K86" s="26"/>
    </row>
    <row r="87" spans="1:11" ht="68.25" customHeight="1" x14ac:dyDescent="0.25">
      <c r="A87" s="12" t="s">
        <v>153</v>
      </c>
      <c r="B87" s="13" t="s">
        <v>154</v>
      </c>
      <c r="C87" s="6">
        <v>500531</v>
      </c>
      <c r="D87" s="6">
        <v>500531</v>
      </c>
      <c r="E87" s="6">
        <v>500531</v>
      </c>
      <c r="G87" s="27"/>
      <c r="H87" s="27"/>
      <c r="I87" s="27"/>
      <c r="J87" s="26"/>
      <c r="K87" s="26"/>
    </row>
    <row r="88" spans="1:11" ht="25.5" x14ac:dyDescent="0.25">
      <c r="A88" s="12" t="s">
        <v>155</v>
      </c>
      <c r="B88" s="13" t="s">
        <v>156</v>
      </c>
      <c r="C88" s="6">
        <f>C89</f>
        <v>5403411</v>
      </c>
      <c r="D88" s="6">
        <f t="shared" ref="D88:E89" si="28">D89</f>
        <v>5403411</v>
      </c>
      <c r="E88" s="6">
        <f t="shared" si="28"/>
        <v>5403411</v>
      </c>
      <c r="G88" s="27"/>
      <c r="H88" s="27"/>
      <c r="I88" s="27"/>
      <c r="J88" s="26"/>
      <c r="K88" s="26"/>
    </row>
    <row r="89" spans="1:11" ht="25.5" x14ac:dyDescent="0.25">
      <c r="A89" s="12" t="s">
        <v>157</v>
      </c>
      <c r="B89" s="13" t="s">
        <v>158</v>
      </c>
      <c r="C89" s="6">
        <f>C90</f>
        <v>5403411</v>
      </c>
      <c r="D89" s="6">
        <f t="shared" si="28"/>
        <v>5403411</v>
      </c>
      <c r="E89" s="6">
        <f t="shared" si="28"/>
        <v>5403411</v>
      </c>
      <c r="G89" s="27"/>
      <c r="H89" s="27"/>
      <c r="I89" s="27"/>
      <c r="J89" s="26"/>
      <c r="K89" s="26"/>
    </row>
    <row r="90" spans="1:11" ht="38.25" x14ac:dyDescent="0.25">
      <c r="A90" s="12" t="s">
        <v>159</v>
      </c>
      <c r="B90" s="13" t="s">
        <v>160</v>
      </c>
      <c r="C90" s="6">
        <v>5403411</v>
      </c>
      <c r="D90" s="6">
        <v>5403411</v>
      </c>
      <c r="E90" s="6">
        <v>5403411</v>
      </c>
      <c r="G90" s="27"/>
      <c r="H90" s="27"/>
      <c r="I90" s="27"/>
      <c r="J90" s="26"/>
      <c r="K90" s="26"/>
    </row>
    <row r="91" spans="1:11" x14ac:dyDescent="0.25">
      <c r="A91" s="14" t="s">
        <v>161</v>
      </c>
      <c r="B91" s="15" t="s">
        <v>162</v>
      </c>
      <c r="C91" s="4">
        <f>C92+C117+C119</f>
        <v>3265336</v>
      </c>
      <c r="D91" s="4">
        <f>D92+D117+D119</f>
        <v>3265336</v>
      </c>
      <c r="E91" s="4">
        <f>E92+E117+E119</f>
        <v>3265336</v>
      </c>
      <c r="G91" s="27"/>
      <c r="H91" s="27"/>
      <c r="I91" s="27"/>
      <c r="J91" s="26"/>
      <c r="K91" s="26"/>
    </row>
    <row r="92" spans="1:11" ht="25.5" x14ac:dyDescent="0.25">
      <c r="A92" s="12" t="s">
        <v>163</v>
      </c>
      <c r="B92" s="13" t="s">
        <v>164</v>
      </c>
      <c r="C92" s="6">
        <f>C93+C95+C97+C99+C101+C103+C105+C107+C109+C111+C113+C115</f>
        <v>1472000</v>
      </c>
      <c r="D92" s="6">
        <f>D93+D95+D97+D99+D101+D103+D105+D107+D109+D111+D113+D115</f>
        <v>1472000</v>
      </c>
      <c r="E92" s="6">
        <f>E93+E95+E97+E99+E101+E103+E105+E107+E109+E111+E113+E115</f>
        <v>1472000</v>
      </c>
      <c r="G92" s="27"/>
      <c r="H92" s="27"/>
      <c r="I92" s="27"/>
      <c r="J92" s="26"/>
      <c r="K92" s="26"/>
    </row>
    <row r="93" spans="1:11" ht="38.25" x14ac:dyDescent="0.25">
      <c r="A93" s="12" t="s">
        <v>165</v>
      </c>
      <c r="B93" s="13" t="s">
        <v>166</v>
      </c>
      <c r="C93" s="6">
        <f>C94</f>
        <v>37000</v>
      </c>
      <c r="D93" s="6">
        <f t="shared" ref="D93:E93" si="29">D94</f>
        <v>37000</v>
      </c>
      <c r="E93" s="6">
        <f t="shared" si="29"/>
        <v>37000</v>
      </c>
      <c r="G93" s="27"/>
      <c r="H93" s="27"/>
      <c r="I93" s="27"/>
      <c r="J93" s="26"/>
      <c r="K93" s="26"/>
    </row>
    <row r="94" spans="1:11" ht="51" x14ac:dyDescent="0.25">
      <c r="A94" s="12" t="s">
        <v>167</v>
      </c>
      <c r="B94" s="13" t="s">
        <v>168</v>
      </c>
      <c r="C94" s="6">
        <v>37000</v>
      </c>
      <c r="D94" s="6">
        <v>37000</v>
      </c>
      <c r="E94" s="6">
        <v>37000</v>
      </c>
      <c r="G94" s="27"/>
      <c r="H94" s="27"/>
      <c r="I94" s="27"/>
      <c r="J94" s="26"/>
      <c r="K94" s="26"/>
    </row>
    <row r="95" spans="1:11" ht="51" x14ac:dyDescent="0.25">
      <c r="A95" s="12" t="s">
        <v>169</v>
      </c>
      <c r="B95" s="13" t="s">
        <v>170</v>
      </c>
      <c r="C95" s="6">
        <f>C96</f>
        <v>81000</v>
      </c>
      <c r="D95" s="6">
        <f t="shared" ref="D95:E95" si="30">D96</f>
        <v>81000</v>
      </c>
      <c r="E95" s="6">
        <f t="shared" si="30"/>
        <v>81000</v>
      </c>
      <c r="G95" s="27"/>
      <c r="H95" s="27"/>
      <c r="I95" s="27"/>
      <c r="J95" s="26"/>
      <c r="K95" s="26"/>
    </row>
    <row r="96" spans="1:11" ht="76.5" x14ac:dyDescent="0.25">
      <c r="A96" s="12" t="s">
        <v>171</v>
      </c>
      <c r="B96" s="13" t="s">
        <v>172</v>
      </c>
      <c r="C96" s="6">
        <v>81000</v>
      </c>
      <c r="D96" s="6">
        <v>81000</v>
      </c>
      <c r="E96" s="6">
        <v>81000</v>
      </c>
      <c r="G96" s="27"/>
      <c r="H96" s="27"/>
      <c r="I96" s="27"/>
      <c r="J96" s="26"/>
      <c r="K96" s="26"/>
    </row>
    <row r="97" spans="1:11" ht="38.25" x14ac:dyDescent="0.25">
      <c r="A97" s="12" t="s">
        <v>173</v>
      </c>
      <c r="B97" s="13" t="s">
        <v>174</v>
      </c>
      <c r="C97" s="6">
        <f>C98</f>
        <v>59000</v>
      </c>
      <c r="D97" s="6">
        <f t="shared" ref="D97:E97" si="31">D98</f>
        <v>59000</v>
      </c>
      <c r="E97" s="6">
        <f t="shared" si="31"/>
        <v>59000</v>
      </c>
      <c r="G97" s="27"/>
      <c r="H97" s="27"/>
      <c r="I97" s="27"/>
      <c r="J97" s="26"/>
      <c r="K97" s="26"/>
    </row>
    <row r="98" spans="1:11" ht="51" x14ac:dyDescent="0.25">
      <c r="A98" s="12" t="s">
        <v>175</v>
      </c>
      <c r="B98" s="13" t="s">
        <v>176</v>
      </c>
      <c r="C98" s="6">
        <v>59000</v>
      </c>
      <c r="D98" s="6">
        <v>59000</v>
      </c>
      <c r="E98" s="6">
        <v>59000</v>
      </c>
      <c r="G98" s="27"/>
      <c r="H98" s="27"/>
      <c r="I98" s="27"/>
      <c r="J98" s="26"/>
      <c r="K98" s="26"/>
    </row>
    <row r="99" spans="1:11" ht="51" x14ac:dyDescent="0.25">
      <c r="A99" s="12" t="s">
        <v>177</v>
      </c>
      <c r="B99" s="13" t="s">
        <v>178</v>
      </c>
      <c r="C99" s="6">
        <f>C100</f>
        <v>3000</v>
      </c>
      <c r="D99" s="6">
        <f t="shared" ref="D99:E99" si="32">D100</f>
        <v>3000</v>
      </c>
      <c r="E99" s="6">
        <f t="shared" si="32"/>
        <v>3000</v>
      </c>
      <c r="G99" s="27"/>
      <c r="H99" s="27"/>
      <c r="I99" s="27"/>
      <c r="J99" s="26"/>
      <c r="K99" s="26"/>
    </row>
    <row r="100" spans="1:11" ht="63.75" x14ac:dyDescent="0.25">
      <c r="A100" s="12" t="s">
        <v>179</v>
      </c>
      <c r="B100" s="13" t="s">
        <v>180</v>
      </c>
      <c r="C100" s="6">
        <v>3000</v>
      </c>
      <c r="D100" s="6">
        <v>3000</v>
      </c>
      <c r="E100" s="6">
        <v>3000</v>
      </c>
      <c r="G100" s="27"/>
      <c r="H100" s="27"/>
      <c r="I100" s="27"/>
      <c r="J100" s="26"/>
      <c r="K100" s="26"/>
    </row>
    <row r="101" spans="1:11" ht="38.25" x14ac:dyDescent="0.25">
      <c r="A101" s="12" t="s">
        <v>311</v>
      </c>
      <c r="B101" s="13" t="s">
        <v>309</v>
      </c>
      <c r="C101" s="6">
        <f>C102</f>
        <v>1000</v>
      </c>
      <c r="D101" s="6">
        <f t="shared" ref="D101:E101" si="33">D102</f>
        <v>1000</v>
      </c>
      <c r="E101" s="6">
        <f t="shared" si="33"/>
        <v>1000</v>
      </c>
      <c r="G101" s="27"/>
      <c r="H101" s="27"/>
      <c r="I101" s="27"/>
      <c r="J101" s="26"/>
      <c r="K101" s="26"/>
    </row>
    <row r="102" spans="1:11" ht="63.75" x14ac:dyDescent="0.25">
      <c r="A102" s="12" t="s">
        <v>312</v>
      </c>
      <c r="B102" s="13" t="s">
        <v>310</v>
      </c>
      <c r="C102" s="6">
        <v>1000</v>
      </c>
      <c r="D102" s="6">
        <v>1000</v>
      </c>
      <c r="E102" s="6">
        <v>1000</v>
      </c>
      <c r="G102" s="27"/>
      <c r="H102" s="27"/>
      <c r="I102" s="27"/>
      <c r="J102" s="26"/>
      <c r="K102" s="26"/>
    </row>
    <row r="103" spans="1:11" ht="38.25" x14ac:dyDescent="0.25">
      <c r="A103" s="12" t="s">
        <v>181</v>
      </c>
      <c r="B103" s="13" t="s">
        <v>182</v>
      </c>
      <c r="C103" s="6">
        <f>C104</f>
        <v>151000</v>
      </c>
      <c r="D103" s="6">
        <f t="shared" ref="D103:E103" si="34">D104</f>
        <v>151000</v>
      </c>
      <c r="E103" s="6">
        <f t="shared" si="34"/>
        <v>151000</v>
      </c>
      <c r="G103" s="27"/>
      <c r="H103" s="27"/>
      <c r="I103" s="27"/>
      <c r="J103" s="26"/>
      <c r="K103" s="26"/>
    </row>
    <row r="104" spans="1:11" ht="51" x14ac:dyDescent="0.25">
      <c r="A104" s="12" t="s">
        <v>183</v>
      </c>
      <c r="B104" s="13" t="s">
        <v>184</v>
      </c>
      <c r="C104" s="6">
        <v>151000</v>
      </c>
      <c r="D104" s="6">
        <v>151000</v>
      </c>
      <c r="E104" s="6">
        <v>151000</v>
      </c>
      <c r="G104" s="27"/>
      <c r="H104" s="27"/>
      <c r="I104" s="27"/>
      <c r="J104" s="26"/>
      <c r="K104" s="26"/>
    </row>
    <row r="105" spans="1:11" ht="51" x14ac:dyDescent="0.25">
      <c r="A105" s="12" t="s">
        <v>185</v>
      </c>
      <c r="B105" s="13" t="s">
        <v>186</v>
      </c>
      <c r="C105" s="6">
        <f>C106</f>
        <v>125000</v>
      </c>
      <c r="D105" s="6">
        <f t="shared" ref="D105:E105" si="35">D106</f>
        <v>125000</v>
      </c>
      <c r="E105" s="6">
        <f t="shared" si="35"/>
        <v>125000</v>
      </c>
      <c r="G105" s="27"/>
      <c r="H105" s="27"/>
      <c r="I105" s="27"/>
      <c r="J105" s="26"/>
      <c r="K105" s="26"/>
    </row>
    <row r="106" spans="1:11" ht="63.75" x14ac:dyDescent="0.25">
      <c r="A106" s="12" t="s">
        <v>187</v>
      </c>
      <c r="B106" s="13" t="s">
        <v>188</v>
      </c>
      <c r="C106" s="6">
        <v>125000</v>
      </c>
      <c r="D106" s="6">
        <v>125000</v>
      </c>
      <c r="E106" s="6">
        <v>125000</v>
      </c>
      <c r="G106" s="27"/>
      <c r="H106" s="27"/>
      <c r="I106" s="27"/>
      <c r="J106" s="26"/>
      <c r="K106" s="26"/>
    </row>
    <row r="107" spans="1:11" ht="63.75" x14ac:dyDescent="0.25">
      <c r="A107" s="12" t="s">
        <v>189</v>
      </c>
      <c r="B107" s="13" t="s">
        <v>190</v>
      </c>
      <c r="C107" s="6">
        <f>C108</f>
        <v>9000</v>
      </c>
      <c r="D107" s="6">
        <f t="shared" ref="D107:E107" si="36">D108</f>
        <v>9000</v>
      </c>
      <c r="E107" s="6">
        <f t="shared" si="36"/>
        <v>9000</v>
      </c>
      <c r="G107" s="27"/>
      <c r="H107" s="27"/>
      <c r="I107" s="27"/>
      <c r="J107" s="26"/>
      <c r="K107" s="26"/>
    </row>
    <row r="108" spans="1:11" ht="102" x14ac:dyDescent="0.25">
      <c r="A108" s="12" t="s">
        <v>191</v>
      </c>
      <c r="B108" s="13" t="s">
        <v>192</v>
      </c>
      <c r="C108" s="6">
        <v>9000</v>
      </c>
      <c r="D108" s="6">
        <v>9000</v>
      </c>
      <c r="E108" s="6">
        <v>9000</v>
      </c>
      <c r="G108" s="27"/>
      <c r="H108" s="27"/>
      <c r="I108" s="27"/>
      <c r="J108" s="26"/>
      <c r="K108" s="26"/>
    </row>
    <row r="109" spans="1:11" ht="47.25" customHeight="1" x14ac:dyDescent="0.25">
      <c r="A109" s="12" t="s">
        <v>193</v>
      </c>
      <c r="B109" s="13" t="s">
        <v>194</v>
      </c>
      <c r="C109" s="6">
        <f>C110</f>
        <v>1000</v>
      </c>
      <c r="D109" s="6">
        <f t="shared" ref="D109:E109" si="37">D110</f>
        <v>1000</v>
      </c>
      <c r="E109" s="6">
        <f t="shared" si="37"/>
        <v>1000</v>
      </c>
      <c r="G109" s="27"/>
      <c r="H109" s="27"/>
      <c r="I109" s="27"/>
      <c r="J109" s="26"/>
      <c r="K109" s="26"/>
    </row>
    <row r="110" spans="1:11" ht="63.75" x14ac:dyDescent="0.25">
      <c r="A110" s="12" t="s">
        <v>195</v>
      </c>
      <c r="B110" s="13" t="s">
        <v>196</v>
      </c>
      <c r="C110" s="6">
        <v>1000</v>
      </c>
      <c r="D110" s="6">
        <v>1000</v>
      </c>
      <c r="E110" s="6">
        <v>1000</v>
      </c>
      <c r="G110" s="27"/>
      <c r="H110" s="27"/>
      <c r="I110" s="27"/>
      <c r="J110" s="26"/>
      <c r="K110" s="26"/>
    </row>
    <row r="111" spans="1:11" ht="38.25" x14ac:dyDescent="0.25">
      <c r="A111" s="12" t="s">
        <v>197</v>
      </c>
      <c r="B111" s="13" t="s">
        <v>198</v>
      </c>
      <c r="C111" s="6">
        <f>C112</f>
        <v>201000</v>
      </c>
      <c r="D111" s="6">
        <f t="shared" ref="D111:E111" si="38">D112</f>
        <v>201000</v>
      </c>
      <c r="E111" s="6">
        <f t="shared" si="38"/>
        <v>201000</v>
      </c>
      <c r="G111" s="27"/>
      <c r="H111" s="27"/>
      <c r="I111" s="27"/>
      <c r="J111" s="26"/>
      <c r="K111" s="26"/>
    </row>
    <row r="112" spans="1:11" ht="51" x14ac:dyDescent="0.25">
      <c r="A112" s="12" t="s">
        <v>199</v>
      </c>
      <c r="B112" s="13" t="s">
        <v>200</v>
      </c>
      <c r="C112" s="6">
        <v>201000</v>
      </c>
      <c r="D112" s="6">
        <v>201000</v>
      </c>
      <c r="E112" s="6">
        <v>201000</v>
      </c>
      <c r="G112" s="27"/>
      <c r="H112" s="27"/>
      <c r="I112" s="27"/>
      <c r="J112" s="26"/>
      <c r="K112" s="26"/>
    </row>
    <row r="113" spans="1:11" ht="51" x14ac:dyDescent="0.25">
      <c r="A113" s="12" t="s">
        <v>201</v>
      </c>
      <c r="B113" s="13" t="s">
        <v>202</v>
      </c>
      <c r="C113" s="6">
        <f>C114</f>
        <v>669000</v>
      </c>
      <c r="D113" s="6">
        <f t="shared" ref="D113:E113" si="39">D114</f>
        <v>669000</v>
      </c>
      <c r="E113" s="6">
        <f t="shared" si="39"/>
        <v>669000</v>
      </c>
      <c r="G113" s="27"/>
      <c r="H113" s="27"/>
      <c r="I113" s="27"/>
      <c r="J113" s="26"/>
      <c r="K113" s="26"/>
    </row>
    <row r="114" spans="1:11" ht="63.75" x14ac:dyDescent="0.25">
      <c r="A114" s="12" t="s">
        <v>203</v>
      </c>
      <c r="B114" s="13" t="s">
        <v>204</v>
      </c>
      <c r="C114" s="6">
        <v>669000</v>
      </c>
      <c r="D114" s="6">
        <v>669000</v>
      </c>
      <c r="E114" s="6">
        <v>669000</v>
      </c>
      <c r="G114" s="27"/>
      <c r="H114" s="27"/>
      <c r="I114" s="27"/>
      <c r="J114" s="26"/>
      <c r="K114" s="26"/>
    </row>
    <row r="115" spans="1:11" ht="76.5" x14ac:dyDescent="0.25">
      <c r="A115" s="12" t="s">
        <v>205</v>
      </c>
      <c r="B115" s="13" t="s">
        <v>206</v>
      </c>
      <c r="C115" s="6">
        <f>C116</f>
        <v>135000</v>
      </c>
      <c r="D115" s="6">
        <f t="shared" ref="D115:E115" si="40">D116</f>
        <v>135000</v>
      </c>
      <c r="E115" s="6">
        <f t="shared" si="40"/>
        <v>135000</v>
      </c>
      <c r="G115" s="27"/>
      <c r="H115" s="27"/>
      <c r="I115" s="27"/>
      <c r="J115" s="26"/>
      <c r="K115" s="26"/>
    </row>
    <row r="116" spans="1:11" ht="102" x14ac:dyDescent="0.25">
      <c r="A116" s="12" t="s">
        <v>207</v>
      </c>
      <c r="B116" s="13" t="s">
        <v>208</v>
      </c>
      <c r="C116" s="6">
        <v>135000</v>
      </c>
      <c r="D116" s="6">
        <v>135000</v>
      </c>
      <c r="E116" s="6">
        <v>135000</v>
      </c>
      <c r="G116" s="27"/>
      <c r="H116" s="27"/>
      <c r="I116" s="27"/>
      <c r="J116" s="26"/>
      <c r="K116" s="26"/>
    </row>
    <row r="117" spans="1:11" ht="25.5" x14ac:dyDescent="0.25">
      <c r="A117" s="12" t="s">
        <v>209</v>
      </c>
      <c r="B117" s="13" t="s">
        <v>210</v>
      </c>
      <c r="C117" s="6">
        <f>C118</f>
        <v>104000</v>
      </c>
      <c r="D117" s="6">
        <f t="shared" ref="D117:E117" si="41">D118</f>
        <v>104000</v>
      </c>
      <c r="E117" s="6">
        <f t="shared" si="41"/>
        <v>104000</v>
      </c>
      <c r="G117" s="27"/>
      <c r="H117" s="27"/>
      <c r="I117" s="27"/>
      <c r="J117" s="26"/>
      <c r="K117" s="26"/>
    </row>
    <row r="118" spans="1:11" ht="38.25" x14ac:dyDescent="0.25">
      <c r="A118" s="12" t="s">
        <v>211</v>
      </c>
      <c r="B118" s="13" t="s">
        <v>212</v>
      </c>
      <c r="C118" s="6">
        <v>104000</v>
      </c>
      <c r="D118" s="6">
        <v>104000</v>
      </c>
      <c r="E118" s="6">
        <v>104000</v>
      </c>
      <c r="G118" s="27"/>
      <c r="H118" s="27"/>
      <c r="I118" s="27"/>
      <c r="J118" s="26"/>
      <c r="K118" s="26"/>
    </row>
    <row r="119" spans="1:11" ht="57" customHeight="1" x14ac:dyDescent="0.25">
      <c r="A119" s="12" t="s">
        <v>213</v>
      </c>
      <c r="B119" s="13" t="s">
        <v>214</v>
      </c>
      <c r="C119" s="6">
        <f>C120</f>
        <v>1689336</v>
      </c>
      <c r="D119" s="6">
        <f t="shared" ref="D119:E119" si="42">D120</f>
        <v>1689336</v>
      </c>
      <c r="E119" s="6">
        <f t="shared" si="42"/>
        <v>1689336</v>
      </c>
      <c r="G119" s="27"/>
      <c r="H119" s="27"/>
      <c r="I119" s="27"/>
      <c r="J119" s="26"/>
      <c r="K119" s="26"/>
    </row>
    <row r="120" spans="1:11" ht="51" x14ac:dyDescent="0.25">
      <c r="A120" s="12" t="s">
        <v>215</v>
      </c>
      <c r="B120" s="13" t="s">
        <v>216</v>
      </c>
      <c r="C120" s="6">
        <v>1689336</v>
      </c>
      <c r="D120" s="6">
        <v>1689336</v>
      </c>
      <c r="E120" s="6">
        <v>1689336</v>
      </c>
      <c r="G120" s="27"/>
      <c r="H120" s="27"/>
      <c r="I120" s="27"/>
      <c r="J120" s="26"/>
      <c r="K120" s="26"/>
    </row>
    <row r="121" spans="1:11" x14ac:dyDescent="0.25">
      <c r="A121" s="14" t="s">
        <v>217</v>
      </c>
      <c r="B121" s="15" t="s">
        <v>218</v>
      </c>
      <c r="C121" s="4">
        <f>C122</f>
        <v>20968800</v>
      </c>
      <c r="D121" s="4">
        <f t="shared" ref="D121:E122" si="43">D122</f>
        <v>0</v>
      </c>
      <c r="E121" s="4">
        <f t="shared" si="43"/>
        <v>0</v>
      </c>
      <c r="G121" s="27"/>
      <c r="H121" s="27"/>
      <c r="I121" s="27"/>
      <c r="J121" s="26"/>
      <c r="K121" s="26"/>
    </row>
    <row r="122" spans="1:11" ht="15" customHeight="1" x14ac:dyDescent="0.25">
      <c r="A122" s="12" t="s">
        <v>219</v>
      </c>
      <c r="B122" s="13" t="s">
        <v>220</v>
      </c>
      <c r="C122" s="6">
        <f>C123</f>
        <v>20968800</v>
      </c>
      <c r="D122" s="6">
        <f t="shared" si="43"/>
        <v>0</v>
      </c>
      <c r="E122" s="6">
        <f t="shared" si="43"/>
        <v>0</v>
      </c>
      <c r="G122" s="27"/>
      <c r="H122" s="27"/>
      <c r="I122" s="27"/>
      <c r="J122" s="26"/>
      <c r="K122" s="26"/>
    </row>
    <row r="123" spans="1:11" ht="23.25" customHeight="1" x14ac:dyDescent="0.25">
      <c r="A123" s="12" t="s">
        <v>221</v>
      </c>
      <c r="B123" s="13" t="s">
        <v>222</v>
      </c>
      <c r="C123" s="6">
        <v>20968800</v>
      </c>
      <c r="D123" s="6">
        <v>0</v>
      </c>
      <c r="E123" s="6">
        <v>0</v>
      </c>
      <c r="G123" s="27"/>
      <c r="H123" s="27"/>
      <c r="I123" s="27"/>
      <c r="J123" s="26"/>
      <c r="K123" s="26"/>
    </row>
    <row r="124" spans="1:11" x14ac:dyDescent="0.25">
      <c r="A124" s="8" t="s">
        <v>223</v>
      </c>
      <c r="B124" s="7" t="s">
        <v>224</v>
      </c>
      <c r="C124" s="3">
        <f>C125</f>
        <v>1127302139.8400002</v>
      </c>
      <c r="D124" s="3">
        <f t="shared" ref="D124:E124" si="44">D125</f>
        <v>976884803.25999999</v>
      </c>
      <c r="E124" s="3">
        <f t="shared" si="44"/>
        <v>900487600</v>
      </c>
      <c r="G124" s="27"/>
      <c r="H124" s="27"/>
      <c r="I124" s="27"/>
      <c r="J124" s="26"/>
      <c r="K124" s="26"/>
    </row>
    <row r="125" spans="1:11" ht="25.5" x14ac:dyDescent="0.25">
      <c r="A125" s="14" t="s">
        <v>225</v>
      </c>
      <c r="B125" s="15" t="s">
        <v>226</v>
      </c>
      <c r="C125" s="4">
        <f>C126+C129+C150+C165</f>
        <v>1127302139.8400002</v>
      </c>
      <c r="D125" s="4">
        <f>D126+D129+D150+D165</f>
        <v>976884803.25999999</v>
      </c>
      <c r="E125" s="4">
        <f>E126+E129+E150+E165</f>
        <v>900487600</v>
      </c>
      <c r="G125" s="27"/>
      <c r="H125" s="27"/>
      <c r="I125" s="27"/>
      <c r="J125" s="26"/>
      <c r="K125" s="26"/>
    </row>
    <row r="126" spans="1:11" x14ac:dyDescent="0.25">
      <c r="A126" s="12" t="s">
        <v>227</v>
      </c>
      <c r="B126" s="15" t="s">
        <v>228</v>
      </c>
      <c r="C126" s="6">
        <f>C127</f>
        <v>189593000</v>
      </c>
      <c r="D126" s="6">
        <f t="shared" ref="D126:E127" si="45">D127</f>
        <v>46320000</v>
      </c>
      <c r="E126" s="6">
        <f t="shared" si="45"/>
        <v>45092000</v>
      </c>
      <c r="G126" s="27"/>
      <c r="H126" s="27"/>
      <c r="I126" s="27"/>
      <c r="J126" s="26"/>
      <c r="K126" s="26"/>
    </row>
    <row r="127" spans="1:11" x14ac:dyDescent="0.25">
      <c r="A127" s="12" t="s">
        <v>229</v>
      </c>
      <c r="B127" s="13" t="s">
        <v>230</v>
      </c>
      <c r="C127" s="6">
        <f>C128</f>
        <v>189593000</v>
      </c>
      <c r="D127" s="6">
        <f t="shared" si="45"/>
        <v>46320000</v>
      </c>
      <c r="E127" s="6">
        <f t="shared" si="45"/>
        <v>45092000</v>
      </c>
      <c r="G127" s="27"/>
      <c r="H127" s="27"/>
      <c r="I127" s="27"/>
      <c r="J127" s="26"/>
      <c r="K127" s="26"/>
    </row>
    <row r="128" spans="1:11" ht="34.5" customHeight="1" x14ac:dyDescent="0.25">
      <c r="A128" s="12" t="s">
        <v>231</v>
      </c>
      <c r="B128" s="13" t="s">
        <v>232</v>
      </c>
      <c r="C128" s="6">
        <v>189593000</v>
      </c>
      <c r="D128" s="5">
        <v>46320000</v>
      </c>
      <c r="E128" s="5">
        <v>45092000</v>
      </c>
      <c r="G128" s="27"/>
      <c r="H128" s="27"/>
      <c r="I128" s="27"/>
      <c r="J128" s="26"/>
      <c r="K128" s="26"/>
    </row>
    <row r="129" spans="1:11" ht="25.5" x14ac:dyDescent="0.25">
      <c r="A129" s="12" t="s">
        <v>233</v>
      </c>
      <c r="B129" s="15" t="s">
        <v>234</v>
      </c>
      <c r="C129" s="6">
        <f>C130+C132+C134+C136+C138+C140+C142+C144+C146+C148</f>
        <v>236038500</v>
      </c>
      <c r="D129" s="6">
        <f t="shared" ref="D129:E129" si="46">D130+D132+D134+D136+D138+D140+D142+D144+D146+D148</f>
        <v>187817500</v>
      </c>
      <c r="E129" s="6">
        <f t="shared" si="46"/>
        <v>116750100</v>
      </c>
      <c r="G129" s="27"/>
      <c r="H129" s="27"/>
      <c r="I129" s="27"/>
      <c r="J129" s="26"/>
      <c r="K129" s="26"/>
    </row>
    <row r="130" spans="1:11" ht="59.25" customHeight="1" x14ac:dyDescent="0.25">
      <c r="A130" s="12" t="s">
        <v>235</v>
      </c>
      <c r="B130" s="13" t="s">
        <v>236</v>
      </c>
      <c r="C130" s="6">
        <f>C131</f>
        <v>14679800</v>
      </c>
      <c r="D130" s="6">
        <f t="shared" ref="D130:E130" si="47">D131</f>
        <v>14679800</v>
      </c>
      <c r="E130" s="6">
        <f t="shared" si="47"/>
        <v>14679800</v>
      </c>
      <c r="G130" s="27"/>
      <c r="H130" s="27"/>
      <c r="I130" s="27"/>
      <c r="J130" s="26"/>
      <c r="K130" s="26"/>
    </row>
    <row r="131" spans="1:11" ht="67.5" customHeight="1" x14ac:dyDescent="0.25">
      <c r="A131" s="12" t="s">
        <v>237</v>
      </c>
      <c r="B131" s="13" t="s">
        <v>238</v>
      </c>
      <c r="C131" s="6">
        <v>14679800</v>
      </c>
      <c r="D131" s="5">
        <v>14679800</v>
      </c>
      <c r="E131" s="5">
        <v>14679800</v>
      </c>
      <c r="G131" s="27"/>
      <c r="H131" s="27"/>
      <c r="I131" s="27"/>
      <c r="J131" s="26"/>
      <c r="K131" s="26"/>
    </row>
    <row r="132" spans="1:11" ht="23.25" customHeight="1" x14ac:dyDescent="0.25">
      <c r="A132" s="12" t="s">
        <v>239</v>
      </c>
      <c r="B132" s="13" t="s">
        <v>240</v>
      </c>
      <c r="C132" s="6">
        <f>C133</f>
        <v>148730900</v>
      </c>
      <c r="D132" s="5">
        <f>D133</f>
        <v>29092100</v>
      </c>
      <c r="E132" s="5">
        <f>E133</f>
        <v>0</v>
      </c>
      <c r="G132" s="27"/>
      <c r="H132" s="27"/>
      <c r="I132" s="27"/>
      <c r="J132" s="26"/>
      <c r="K132" s="26"/>
    </row>
    <row r="133" spans="1:11" ht="25.5" x14ac:dyDescent="0.25">
      <c r="A133" s="12" t="s">
        <v>241</v>
      </c>
      <c r="B133" s="13" t="s">
        <v>242</v>
      </c>
      <c r="C133" s="6">
        <v>148730900</v>
      </c>
      <c r="D133" s="5">
        <v>29092100</v>
      </c>
      <c r="E133" s="5">
        <v>0</v>
      </c>
      <c r="G133" s="27"/>
      <c r="H133" s="27"/>
      <c r="I133" s="27"/>
      <c r="J133" s="26"/>
      <c r="K133" s="26"/>
    </row>
    <row r="134" spans="1:11" ht="45.75" customHeight="1" x14ac:dyDescent="0.25">
      <c r="A134" s="12" t="s">
        <v>243</v>
      </c>
      <c r="B134" s="13" t="s">
        <v>244</v>
      </c>
      <c r="C134" s="6">
        <f>C135</f>
        <v>2975400</v>
      </c>
      <c r="D134" s="5">
        <f>D135</f>
        <v>3752600</v>
      </c>
      <c r="E134" s="5">
        <f>E135</f>
        <v>3793100</v>
      </c>
      <c r="G134" s="27"/>
      <c r="H134" s="27"/>
      <c r="I134" s="27"/>
      <c r="J134" s="26"/>
      <c r="K134" s="26"/>
    </row>
    <row r="135" spans="1:11" ht="51" x14ac:dyDescent="0.25">
      <c r="A135" s="12" t="s">
        <v>245</v>
      </c>
      <c r="B135" s="13" t="s">
        <v>246</v>
      </c>
      <c r="C135" s="6">
        <v>2975400</v>
      </c>
      <c r="D135" s="5">
        <v>3752600</v>
      </c>
      <c r="E135" s="5">
        <v>3793100</v>
      </c>
      <c r="G135" s="27"/>
      <c r="H135" s="27"/>
      <c r="I135" s="27"/>
      <c r="J135" s="26"/>
      <c r="K135" s="26"/>
    </row>
    <row r="136" spans="1:11" ht="25.5" x14ac:dyDescent="0.25">
      <c r="A136" s="12" t="s">
        <v>321</v>
      </c>
      <c r="B136" s="13" t="s">
        <v>323</v>
      </c>
      <c r="C136" s="6">
        <f>C137</f>
        <v>0</v>
      </c>
      <c r="D136" s="6">
        <f t="shared" ref="D136:E136" si="48">D137</f>
        <v>3058200</v>
      </c>
      <c r="E136" s="6">
        <f t="shared" si="48"/>
        <v>0</v>
      </c>
      <c r="G136" s="27"/>
      <c r="H136" s="27"/>
      <c r="I136" s="27"/>
      <c r="J136" s="26"/>
      <c r="K136" s="26"/>
    </row>
    <row r="137" spans="1:11" ht="25.5" x14ac:dyDescent="0.25">
      <c r="A137" s="12" t="s">
        <v>322</v>
      </c>
      <c r="B137" s="13" t="s">
        <v>324</v>
      </c>
      <c r="C137" s="6">
        <v>0</v>
      </c>
      <c r="D137" s="5">
        <v>3058200</v>
      </c>
      <c r="E137" s="5">
        <v>0</v>
      </c>
      <c r="G137" s="27"/>
      <c r="H137" s="27"/>
      <c r="I137" s="27"/>
      <c r="J137" s="26"/>
      <c r="K137" s="26"/>
    </row>
    <row r="138" spans="1:11" ht="38.25" x14ac:dyDescent="0.25">
      <c r="A138" s="12" t="s">
        <v>247</v>
      </c>
      <c r="B138" s="13" t="s">
        <v>248</v>
      </c>
      <c r="C138" s="6">
        <f>C139</f>
        <v>24573300</v>
      </c>
      <c r="D138" s="5">
        <f>D139</f>
        <v>23307000</v>
      </c>
      <c r="E138" s="5">
        <f>E139</f>
        <v>21915600</v>
      </c>
      <c r="G138" s="27"/>
      <c r="H138" s="27"/>
      <c r="I138" s="27"/>
      <c r="J138" s="26"/>
      <c r="K138" s="26"/>
    </row>
    <row r="139" spans="1:11" ht="38.25" x14ac:dyDescent="0.25">
      <c r="A139" s="12" t="s">
        <v>249</v>
      </c>
      <c r="B139" s="13" t="s">
        <v>250</v>
      </c>
      <c r="C139" s="6">
        <v>24573300</v>
      </c>
      <c r="D139" s="5">
        <v>23307000</v>
      </c>
      <c r="E139" s="5">
        <v>21915600</v>
      </c>
      <c r="G139" s="27"/>
      <c r="H139" s="27"/>
      <c r="I139" s="27"/>
      <c r="J139" s="26"/>
      <c r="K139" s="26"/>
    </row>
    <row r="140" spans="1:11" ht="38.25" x14ac:dyDescent="0.25">
      <c r="A140" s="12" t="s">
        <v>327</v>
      </c>
      <c r="B140" s="13" t="s">
        <v>325</v>
      </c>
      <c r="C140" s="6">
        <f>C141</f>
        <v>3917600</v>
      </c>
      <c r="D140" s="5">
        <f>D141</f>
        <v>0</v>
      </c>
      <c r="E140" s="5">
        <f>E141</f>
        <v>0</v>
      </c>
      <c r="G140" s="27"/>
      <c r="H140" s="27"/>
      <c r="I140" s="27"/>
      <c r="J140" s="26"/>
      <c r="K140" s="26"/>
    </row>
    <row r="141" spans="1:11" ht="38.25" x14ac:dyDescent="0.25">
      <c r="A141" s="12" t="s">
        <v>328</v>
      </c>
      <c r="B141" s="13" t="s">
        <v>326</v>
      </c>
      <c r="C141" s="6">
        <v>3917600</v>
      </c>
      <c r="D141" s="5">
        <v>0</v>
      </c>
      <c r="E141" s="5">
        <v>0</v>
      </c>
      <c r="G141" s="27"/>
      <c r="H141" s="27"/>
      <c r="I141" s="27"/>
      <c r="J141" s="26"/>
      <c r="K141" s="26"/>
    </row>
    <row r="142" spans="1:11" ht="23.25" customHeight="1" x14ac:dyDescent="0.25">
      <c r="A142" s="12" t="s">
        <v>251</v>
      </c>
      <c r="B142" s="13" t="s">
        <v>252</v>
      </c>
      <c r="C142" s="6">
        <f>C143</f>
        <v>16057400</v>
      </c>
      <c r="D142" s="5">
        <f>D143</f>
        <v>16882100</v>
      </c>
      <c r="E142" s="5">
        <f>E143</f>
        <v>16882100</v>
      </c>
      <c r="G142" s="27"/>
      <c r="H142" s="27"/>
      <c r="I142" s="27"/>
      <c r="J142" s="26"/>
      <c r="K142" s="26"/>
    </row>
    <row r="143" spans="1:11" ht="24.75" customHeight="1" x14ac:dyDescent="0.25">
      <c r="A143" s="12" t="s">
        <v>253</v>
      </c>
      <c r="B143" s="13" t="s">
        <v>254</v>
      </c>
      <c r="C143" s="6">
        <v>16057400</v>
      </c>
      <c r="D143" s="5">
        <v>16882100</v>
      </c>
      <c r="E143" s="5">
        <v>16882100</v>
      </c>
      <c r="G143" s="27"/>
      <c r="H143" s="27"/>
      <c r="I143" s="27"/>
      <c r="J143" s="26"/>
      <c r="K143" s="26"/>
    </row>
    <row r="144" spans="1:11" ht="15" customHeight="1" x14ac:dyDescent="0.25">
      <c r="A144" s="12" t="s">
        <v>255</v>
      </c>
      <c r="B144" s="13" t="s">
        <v>256</v>
      </c>
      <c r="C144" s="6">
        <f>C145</f>
        <v>0</v>
      </c>
      <c r="D144" s="5">
        <f>D145</f>
        <v>0</v>
      </c>
      <c r="E144" s="5">
        <f>E145</f>
        <v>189800</v>
      </c>
      <c r="G144" s="27"/>
      <c r="H144" s="27"/>
      <c r="I144" s="27"/>
      <c r="J144" s="26"/>
      <c r="K144" s="26"/>
    </row>
    <row r="145" spans="1:11" ht="23.25" customHeight="1" x14ac:dyDescent="0.25">
      <c r="A145" s="12" t="s">
        <v>257</v>
      </c>
      <c r="B145" s="13" t="s">
        <v>258</v>
      </c>
      <c r="C145" s="6">
        <v>0</v>
      </c>
      <c r="D145" s="5">
        <v>0</v>
      </c>
      <c r="E145" s="5">
        <v>189800</v>
      </c>
      <c r="G145" s="27"/>
      <c r="H145" s="27"/>
      <c r="I145" s="27"/>
      <c r="J145" s="26"/>
      <c r="K145" s="26"/>
    </row>
    <row r="146" spans="1:11" ht="23.25" customHeight="1" x14ac:dyDescent="0.25">
      <c r="A146" s="12" t="s">
        <v>259</v>
      </c>
      <c r="B146" s="13" t="s">
        <v>260</v>
      </c>
      <c r="C146" s="6">
        <f>C147</f>
        <v>12420300</v>
      </c>
      <c r="D146" s="5">
        <f>D147</f>
        <v>12066300</v>
      </c>
      <c r="E146" s="5">
        <f>E147</f>
        <v>12201600</v>
      </c>
      <c r="G146" s="27"/>
      <c r="H146" s="27"/>
      <c r="I146" s="27"/>
      <c r="J146" s="26"/>
      <c r="K146" s="26"/>
    </row>
    <row r="147" spans="1:11" ht="25.5" x14ac:dyDescent="0.25">
      <c r="A147" s="12" t="s">
        <v>261</v>
      </c>
      <c r="B147" s="13" t="s">
        <v>262</v>
      </c>
      <c r="C147" s="6">
        <v>12420300</v>
      </c>
      <c r="D147" s="5">
        <v>12066300</v>
      </c>
      <c r="E147" s="5">
        <v>12201600</v>
      </c>
      <c r="G147" s="27"/>
      <c r="H147" s="27"/>
      <c r="I147" s="27"/>
      <c r="J147" s="26"/>
      <c r="K147" s="26"/>
    </row>
    <row r="148" spans="1:11" x14ac:dyDescent="0.25">
      <c r="A148" s="12" t="s">
        <v>263</v>
      </c>
      <c r="B148" s="13" t="s">
        <v>264</v>
      </c>
      <c r="C148" s="6">
        <f>C149</f>
        <v>12683800</v>
      </c>
      <c r="D148" s="5">
        <f>D149</f>
        <v>84979400</v>
      </c>
      <c r="E148" s="5">
        <f>E149</f>
        <v>47088100</v>
      </c>
      <c r="G148" s="27"/>
      <c r="H148" s="27"/>
      <c r="I148" s="27"/>
      <c r="J148" s="26"/>
      <c r="K148" s="26"/>
    </row>
    <row r="149" spans="1:11" x14ac:dyDescent="0.25">
      <c r="A149" s="12" t="s">
        <v>265</v>
      </c>
      <c r="B149" s="13" t="s">
        <v>266</v>
      </c>
      <c r="C149" s="6">
        <v>12683800</v>
      </c>
      <c r="D149" s="5">
        <v>84979400</v>
      </c>
      <c r="E149" s="5">
        <v>47088100</v>
      </c>
      <c r="G149" s="27"/>
      <c r="H149" s="27"/>
      <c r="I149" s="27"/>
      <c r="J149" s="26"/>
      <c r="K149" s="26"/>
    </row>
    <row r="150" spans="1:11" ht="14.25" customHeight="1" x14ac:dyDescent="0.25">
      <c r="A150" s="12" t="s">
        <v>267</v>
      </c>
      <c r="B150" s="15" t="s">
        <v>268</v>
      </c>
      <c r="C150" s="6">
        <f>C151+C153+C155+C157+C159+C161+C163</f>
        <v>652619039.84000003</v>
      </c>
      <c r="D150" s="6">
        <f t="shared" ref="D150:E150" si="49">D151+D153+D155+D157+D159+D161+D163</f>
        <v>689024203.25999999</v>
      </c>
      <c r="E150" s="6">
        <f t="shared" si="49"/>
        <v>689414300</v>
      </c>
      <c r="G150" s="27"/>
      <c r="H150" s="27"/>
      <c r="I150" s="27"/>
      <c r="J150" s="26"/>
      <c r="K150" s="26"/>
    </row>
    <row r="151" spans="1:11" ht="25.5" x14ac:dyDescent="0.25">
      <c r="A151" s="12" t="s">
        <v>269</v>
      </c>
      <c r="B151" s="13" t="s">
        <v>270</v>
      </c>
      <c r="C151" s="6">
        <f>C152</f>
        <v>621987300</v>
      </c>
      <c r="D151" s="5">
        <f>D152</f>
        <v>658155100</v>
      </c>
      <c r="E151" s="5">
        <f>E152</f>
        <v>657983200</v>
      </c>
      <c r="G151" s="27"/>
      <c r="H151" s="27"/>
      <c r="I151" s="27"/>
      <c r="J151" s="26"/>
      <c r="K151" s="26"/>
    </row>
    <row r="152" spans="1:11" ht="25.5" x14ac:dyDescent="0.25">
      <c r="A152" s="12" t="s">
        <v>271</v>
      </c>
      <c r="B152" s="13" t="s">
        <v>272</v>
      </c>
      <c r="C152" s="6">
        <v>621987300</v>
      </c>
      <c r="D152" s="5">
        <v>658155100</v>
      </c>
      <c r="E152" s="5">
        <v>657983200</v>
      </c>
      <c r="G152" s="27"/>
      <c r="H152" s="27"/>
      <c r="I152" s="27"/>
      <c r="J152" s="26"/>
      <c r="K152" s="26"/>
    </row>
    <row r="153" spans="1:11" ht="51" x14ac:dyDescent="0.25">
      <c r="A153" s="12" t="s">
        <v>273</v>
      </c>
      <c r="B153" s="13" t="s">
        <v>274</v>
      </c>
      <c r="C153" s="6">
        <f>C154</f>
        <v>5748700</v>
      </c>
      <c r="D153" s="5">
        <f>D154</f>
        <v>5748700</v>
      </c>
      <c r="E153" s="5">
        <f>E154</f>
        <v>5748700</v>
      </c>
      <c r="G153" s="27"/>
      <c r="H153" s="27"/>
      <c r="I153" s="27"/>
      <c r="J153" s="26"/>
      <c r="K153" s="26"/>
    </row>
    <row r="154" spans="1:11" ht="51" x14ac:dyDescent="0.25">
      <c r="A154" s="12" t="s">
        <v>275</v>
      </c>
      <c r="B154" s="13" t="s">
        <v>276</v>
      </c>
      <c r="C154" s="6">
        <v>5748700</v>
      </c>
      <c r="D154" s="5">
        <v>5748700</v>
      </c>
      <c r="E154" s="5">
        <v>5748700</v>
      </c>
      <c r="G154" s="27"/>
      <c r="H154" s="27"/>
      <c r="I154" s="27"/>
      <c r="J154" s="26"/>
      <c r="K154" s="26"/>
    </row>
    <row r="155" spans="1:11" ht="38.25" x14ac:dyDescent="0.25">
      <c r="A155" s="12" t="s">
        <v>277</v>
      </c>
      <c r="B155" s="13" t="s">
        <v>278</v>
      </c>
      <c r="C155" s="6">
        <f>C156</f>
        <v>12338000</v>
      </c>
      <c r="D155" s="5">
        <f>D156</f>
        <v>12501900</v>
      </c>
      <c r="E155" s="5">
        <f>E156</f>
        <v>12673800</v>
      </c>
      <c r="G155" s="27"/>
      <c r="H155" s="27"/>
      <c r="I155" s="27"/>
      <c r="J155" s="26"/>
      <c r="K155" s="26"/>
    </row>
    <row r="156" spans="1:11" ht="41.25" customHeight="1" x14ac:dyDescent="0.25">
      <c r="A156" s="12" t="s">
        <v>279</v>
      </c>
      <c r="B156" s="13" t="s">
        <v>280</v>
      </c>
      <c r="C156" s="6">
        <v>12338000</v>
      </c>
      <c r="D156" s="5">
        <v>12501900</v>
      </c>
      <c r="E156" s="5">
        <v>12673800</v>
      </c>
      <c r="G156" s="27"/>
      <c r="H156" s="27"/>
      <c r="I156" s="27"/>
      <c r="J156" s="26"/>
      <c r="K156" s="26"/>
    </row>
    <row r="157" spans="1:11" ht="28.5" customHeight="1" x14ac:dyDescent="0.25">
      <c r="A157" s="12" t="s">
        <v>317</v>
      </c>
      <c r="B157" s="13" t="s">
        <v>313</v>
      </c>
      <c r="C157" s="6">
        <f>C158</f>
        <v>1266039.8400000001</v>
      </c>
      <c r="D157" s="5">
        <f>D158</f>
        <v>1414503.26</v>
      </c>
      <c r="E157" s="5">
        <f>E158</f>
        <v>1806300</v>
      </c>
      <c r="G157" s="27"/>
      <c r="H157" s="27"/>
      <c r="I157" s="27"/>
      <c r="J157" s="26"/>
      <c r="K157" s="26"/>
    </row>
    <row r="158" spans="1:11" ht="38.25" x14ac:dyDescent="0.25">
      <c r="A158" s="12" t="s">
        <v>318</v>
      </c>
      <c r="B158" s="13" t="s">
        <v>314</v>
      </c>
      <c r="C158" s="6">
        <v>1266039.8400000001</v>
      </c>
      <c r="D158" s="5">
        <v>1414503.26</v>
      </c>
      <c r="E158" s="5">
        <v>1806300</v>
      </c>
      <c r="G158" s="27"/>
      <c r="H158" s="27"/>
      <c r="I158" s="27"/>
      <c r="J158" s="26"/>
      <c r="K158" s="26"/>
    </row>
    <row r="159" spans="1:11" ht="38.25" x14ac:dyDescent="0.25">
      <c r="A159" s="12" t="s">
        <v>319</v>
      </c>
      <c r="B159" s="13" t="s">
        <v>315</v>
      </c>
      <c r="C159" s="6">
        <f>C160</f>
        <v>85000</v>
      </c>
      <c r="D159" s="5">
        <f>D160</f>
        <v>10000</v>
      </c>
      <c r="E159" s="5">
        <f>E160</f>
        <v>8300</v>
      </c>
      <c r="G159" s="27"/>
      <c r="H159" s="27"/>
      <c r="I159" s="27"/>
      <c r="J159" s="26"/>
      <c r="K159" s="26"/>
    </row>
    <row r="160" spans="1:11" ht="43.5" customHeight="1" x14ac:dyDescent="0.25">
      <c r="A160" s="12" t="s">
        <v>320</v>
      </c>
      <c r="B160" s="13" t="s">
        <v>316</v>
      </c>
      <c r="C160" s="6">
        <v>85000</v>
      </c>
      <c r="D160" s="5">
        <v>10000</v>
      </c>
      <c r="E160" s="5">
        <v>8300</v>
      </c>
      <c r="G160" s="27"/>
      <c r="H160" s="27"/>
      <c r="I160" s="27"/>
      <c r="J160" s="26"/>
      <c r="K160" s="26"/>
    </row>
    <row r="161" spans="1:11" ht="25.5" x14ac:dyDescent="0.25">
      <c r="A161" s="12" t="s">
        <v>281</v>
      </c>
      <c r="B161" s="13" t="s">
        <v>282</v>
      </c>
      <c r="C161" s="6">
        <f>C162</f>
        <v>2776200</v>
      </c>
      <c r="D161" s="5">
        <f>D162</f>
        <v>2776200</v>
      </c>
      <c r="E161" s="5">
        <f>E162</f>
        <v>2776200</v>
      </c>
      <c r="G161" s="27"/>
      <c r="H161" s="27"/>
      <c r="I161" s="27"/>
      <c r="J161" s="26"/>
      <c r="K161" s="26"/>
    </row>
    <row r="162" spans="1:11" ht="26.25" customHeight="1" x14ac:dyDescent="0.25">
      <c r="A162" s="12" t="s">
        <v>283</v>
      </c>
      <c r="B162" s="13" t="s">
        <v>284</v>
      </c>
      <c r="C162" s="6">
        <v>2776200</v>
      </c>
      <c r="D162" s="5">
        <v>2776200</v>
      </c>
      <c r="E162" s="5">
        <v>2776200</v>
      </c>
      <c r="G162" s="27"/>
      <c r="H162" s="27"/>
      <c r="I162" s="27"/>
      <c r="J162" s="26"/>
      <c r="K162" s="26"/>
    </row>
    <row r="163" spans="1:11" x14ac:dyDescent="0.25">
      <c r="A163" s="12" t="s">
        <v>285</v>
      </c>
      <c r="B163" s="13" t="s">
        <v>286</v>
      </c>
      <c r="C163" s="6">
        <f>C164</f>
        <v>8417800</v>
      </c>
      <c r="D163" s="5">
        <f>D164</f>
        <v>8417800</v>
      </c>
      <c r="E163" s="5">
        <f>E164</f>
        <v>8417800</v>
      </c>
      <c r="G163" s="27"/>
      <c r="H163" s="27"/>
      <c r="I163" s="27"/>
      <c r="J163" s="26"/>
      <c r="K163" s="26"/>
    </row>
    <row r="164" spans="1:11" ht="15" customHeight="1" x14ac:dyDescent="0.25">
      <c r="A164" s="12" t="s">
        <v>287</v>
      </c>
      <c r="B164" s="13" t="s">
        <v>288</v>
      </c>
      <c r="C164" s="6">
        <v>8417800</v>
      </c>
      <c r="D164" s="5">
        <v>8417800</v>
      </c>
      <c r="E164" s="5">
        <v>8417800</v>
      </c>
      <c r="G164" s="27"/>
      <c r="H164" s="27"/>
      <c r="I164" s="27"/>
      <c r="J164" s="26"/>
      <c r="K164" s="26"/>
    </row>
    <row r="165" spans="1:11" ht="15" customHeight="1" x14ac:dyDescent="0.25">
      <c r="A165" s="12" t="s">
        <v>289</v>
      </c>
      <c r="B165" s="15" t="s">
        <v>290</v>
      </c>
      <c r="C165" s="6">
        <f>C166+C168</f>
        <v>49051600</v>
      </c>
      <c r="D165" s="6">
        <f>D166+D168</f>
        <v>53723100</v>
      </c>
      <c r="E165" s="6">
        <f>E166+E168</f>
        <v>49231200</v>
      </c>
      <c r="G165" s="27"/>
      <c r="H165" s="27"/>
      <c r="I165" s="27"/>
      <c r="J165" s="26"/>
      <c r="K165" s="26"/>
    </row>
    <row r="166" spans="1:11" ht="102" x14ac:dyDescent="0.25">
      <c r="A166" s="12" t="s">
        <v>291</v>
      </c>
      <c r="B166" s="13" t="s">
        <v>292</v>
      </c>
      <c r="C166" s="6">
        <f>C167</f>
        <v>1078100</v>
      </c>
      <c r="D166" s="6">
        <f>D167</f>
        <v>1257700</v>
      </c>
      <c r="E166" s="6">
        <f>E167</f>
        <v>1257700</v>
      </c>
      <c r="G166" s="27"/>
      <c r="H166" s="27"/>
      <c r="I166" s="27"/>
      <c r="J166" s="26"/>
      <c r="K166" s="26"/>
    </row>
    <row r="167" spans="1:11" ht="105.75" customHeight="1" x14ac:dyDescent="0.25">
      <c r="A167" s="12" t="s">
        <v>293</v>
      </c>
      <c r="B167" s="13" t="s">
        <v>294</v>
      </c>
      <c r="C167" s="6">
        <v>1078100</v>
      </c>
      <c r="D167" s="5">
        <v>1257700</v>
      </c>
      <c r="E167" s="5">
        <v>1257700</v>
      </c>
      <c r="G167" s="27"/>
      <c r="H167" s="27"/>
      <c r="I167" s="27"/>
      <c r="J167" s="26"/>
      <c r="K167" s="26"/>
    </row>
    <row r="168" spans="1:11" ht="76.5" x14ac:dyDescent="0.25">
      <c r="A168" s="12" t="s">
        <v>295</v>
      </c>
      <c r="B168" s="13" t="s">
        <v>296</v>
      </c>
      <c r="C168" s="6">
        <f>C169</f>
        <v>47973500</v>
      </c>
      <c r="D168" s="6">
        <f>D169</f>
        <v>52465400</v>
      </c>
      <c r="E168" s="5">
        <f>E169</f>
        <v>47973500</v>
      </c>
      <c r="G168" s="27"/>
      <c r="H168" s="27"/>
      <c r="I168" s="27"/>
      <c r="J168" s="26"/>
      <c r="K168" s="26"/>
    </row>
    <row r="169" spans="1:11" ht="89.25" x14ac:dyDescent="0.25">
      <c r="A169" s="12" t="s">
        <v>297</v>
      </c>
      <c r="B169" s="13" t="s">
        <v>298</v>
      </c>
      <c r="C169" s="6">
        <v>47973500</v>
      </c>
      <c r="D169" s="5">
        <v>52465400</v>
      </c>
      <c r="E169" s="5">
        <v>47973500</v>
      </c>
      <c r="G169" s="27"/>
      <c r="H169" s="27"/>
      <c r="I169" s="27"/>
      <c r="J169" s="26"/>
      <c r="K169" s="26"/>
    </row>
    <row r="170" spans="1:11" x14ac:dyDescent="0.25">
      <c r="A170" s="23" t="s">
        <v>308</v>
      </c>
      <c r="B170" s="23"/>
      <c r="C170" s="24">
        <f>C10+C124</f>
        <v>2101908350.8400002</v>
      </c>
      <c r="D170" s="24">
        <f>D10+D124</f>
        <v>1971302981.26</v>
      </c>
      <c r="E170" s="24">
        <f>E10+E124</f>
        <v>1935645606</v>
      </c>
      <c r="G170" s="31"/>
      <c r="H170" s="31"/>
      <c r="I170" s="31"/>
    </row>
    <row r="172" spans="1:11" x14ac:dyDescent="0.25">
      <c r="C172" s="31"/>
      <c r="D172" s="31"/>
      <c r="E172" s="31"/>
    </row>
    <row r="174" spans="1:11" x14ac:dyDescent="0.25">
      <c r="C174" s="31"/>
      <c r="D174" s="31"/>
      <c r="E174" s="31"/>
    </row>
  </sheetData>
  <mergeCells count="2">
    <mergeCell ref="A5:C5"/>
    <mergeCell ref="A6:E6"/>
  </mergeCells>
  <pageMargins left="0.70866141732283472" right="0.70866141732283472" top="0.74803149606299213" bottom="0.74803149606299213" header="0.31496062992125984" footer="0.31496062992125984"/>
  <pageSetup paperSize="9" scale="65" fitToWidth="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</vt:lpstr>
      <vt:lpstr>Доходы!Область_печати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управление Финансовое</cp:lastModifiedBy>
  <cp:lastPrinted>2025-11-13T08:12:11Z</cp:lastPrinted>
  <dcterms:created xsi:type="dcterms:W3CDTF">2025-10-07T09:48:56Z</dcterms:created>
  <dcterms:modified xsi:type="dcterms:W3CDTF">2025-11-13T10:53:17Z</dcterms:modified>
</cp:coreProperties>
</file>