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Бюджеты 2014 - 2028\Утвержденные бюджеты и изменения к ним\Утвер бюджет и изм 2025\Уточнение № 5 от     №\Проект\"/>
    </mc:Choice>
  </mc:AlternateContent>
  <xr:revisionPtr revIDLastSave="0" documentId="13_ncr:1_{FEEE4CAE-6BF3-4B10-A55C-9214BF4448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ходы бюджета" sheetId="1" r:id="rId1"/>
  </sheets>
  <definedNames>
    <definedName name="__bookmark_13">#REF!</definedName>
    <definedName name="__bookmark_14">#REF!</definedName>
    <definedName name="__bookmark_18">#REF!</definedName>
    <definedName name="__bookmark_19">#REF!</definedName>
    <definedName name="__bookmark_2">'Доходы бюджета'!#REF!</definedName>
    <definedName name="__bookmark_20">#REF!</definedName>
    <definedName name="__bookmark_21">#REF!</definedName>
    <definedName name="__bookmark_22">#REF!</definedName>
    <definedName name="__bookmark_23">#REF!</definedName>
    <definedName name="__bookmark_24">#REF!</definedName>
    <definedName name="__bookmark_5">'Доходы бюджета'!$A$13:$D$171</definedName>
    <definedName name="_xlnm.Print_Titles" localSheetId="0">'Доходы бюджета'!$13:$14</definedName>
    <definedName name="_xlnm.Print_Area" localSheetId="0">'Доходы бюджета'!$A$1:$E$197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3" i="1" l="1"/>
  <c r="D136" i="1" l="1"/>
  <c r="E136" i="1"/>
  <c r="C139" i="1"/>
  <c r="C136" i="1"/>
  <c r="G135" i="1"/>
  <c r="G176" i="1"/>
  <c r="G153" i="1"/>
  <c r="E139" i="1"/>
  <c r="D139" i="1"/>
  <c r="E17" i="1"/>
  <c r="D17" i="1"/>
  <c r="C17" i="1"/>
  <c r="E152" i="1"/>
  <c r="D152" i="1"/>
  <c r="E192" i="1" l="1"/>
  <c r="D192" i="1"/>
  <c r="E168" i="1"/>
  <c r="D168" i="1"/>
  <c r="E148" i="1"/>
  <c r="D148" i="1"/>
  <c r="C148" i="1"/>
  <c r="E146" i="1"/>
  <c r="D146" i="1"/>
  <c r="C146" i="1"/>
  <c r="E195" i="1" l="1"/>
  <c r="E194" i="1" s="1"/>
  <c r="D195" i="1"/>
  <c r="D194" i="1" s="1"/>
  <c r="C195" i="1"/>
  <c r="C194" i="1" s="1"/>
  <c r="C168" i="1"/>
  <c r="E126" i="1"/>
  <c r="E125" i="1" s="1"/>
  <c r="D126" i="1"/>
  <c r="D125" i="1" s="1"/>
  <c r="C126" i="1"/>
  <c r="C125" i="1" s="1"/>
  <c r="C152" i="1"/>
  <c r="E188" i="1" l="1"/>
  <c r="D188" i="1"/>
  <c r="C188" i="1"/>
  <c r="E166" i="1"/>
  <c r="E160" i="1"/>
  <c r="E158" i="1"/>
  <c r="D166" i="1" l="1"/>
  <c r="D160" i="1"/>
  <c r="D158" i="1"/>
  <c r="E150" i="1"/>
  <c r="D150" i="1"/>
  <c r="E144" i="1"/>
  <c r="C166" i="1" l="1"/>
  <c r="C160" i="1" l="1"/>
  <c r="C158" i="1"/>
  <c r="C150" i="1"/>
  <c r="C144" i="1"/>
  <c r="D183" i="1" l="1"/>
  <c r="E164" i="1" l="1"/>
  <c r="D164" i="1"/>
  <c r="C164" i="1"/>
  <c r="E142" i="1"/>
  <c r="D142" i="1"/>
  <c r="C142" i="1"/>
  <c r="D38" i="1"/>
  <c r="D32" i="1"/>
  <c r="E97" i="1" l="1"/>
  <c r="D97" i="1"/>
  <c r="E99" i="1"/>
  <c r="D99" i="1"/>
  <c r="C99" i="1"/>
  <c r="E67" i="1" l="1"/>
  <c r="D67" i="1"/>
  <c r="C67" i="1"/>
  <c r="E65" i="1"/>
  <c r="D65" i="1"/>
  <c r="C65" i="1"/>
  <c r="C61" i="1" l="1"/>
  <c r="C111" i="1" l="1"/>
  <c r="E80" i="1" l="1"/>
  <c r="D80" i="1"/>
  <c r="C80" i="1"/>
  <c r="E181" i="1" l="1"/>
  <c r="D181" i="1"/>
  <c r="C181" i="1" l="1"/>
  <c r="E190" i="1"/>
  <c r="E187" i="1" s="1"/>
  <c r="D190" i="1"/>
  <c r="D187" i="1" s="1"/>
  <c r="C190" i="1"/>
  <c r="C187" i="1" s="1"/>
  <c r="E185" i="1"/>
  <c r="D185" i="1"/>
  <c r="C185" i="1"/>
  <c r="E183" i="1"/>
  <c r="C183" i="1"/>
  <c r="E179" i="1"/>
  <c r="D179" i="1"/>
  <c r="C179" i="1"/>
  <c r="E177" i="1"/>
  <c r="D177" i="1"/>
  <c r="C177" i="1"/>
  <c r="E175" i="1"/>
  <c r="D175" i="1"/>
  <c r="C175" i="1"/>
  <c r="E172" i="1"/>
  <c r="D172" i="1"/>
  <c r="C172" i="1"/>
  <c r="E170" i="1"/>
  <c r="D170" i="1"/>
  <c r="C170" i="1"/>
  <c r="E162" i="1"/>
  <c r="D162" i="1"/>
  <c r="C162" i="1"/>
  <c r="E156" i="1"/>
  <c r="D156" i="1"/>
  <c r="C156" i="1"/>
  <c r="E154" i="1"/>
  <c r="E141" i="1" s="1"/>
  <c r="D154" i="1"/>
  <c r="C154" i="1"/>
  <c r="D144" i="1"/>
  <c r="E174" i="1" l="1"/>
  <c r="C141" i="1"/>
  <c r="D141" i="1"/>
  <c r="C174" i="1"/>
  <c r="D174" i="1"/>
  <c r="E129" i="1"/>
  <c r="E128" i="1" s="1"/>
  <c r="D129" i="1"/>
  <c r="D128" i="1" s="1"/>
  <c r="C129" i="1"/>
  <c r="C128" i="1" s="1"/>
  <c r="E111" i="1"/>
  <c r="D111" i="1"/>
  <c r="E123" i="1" l="1"/>
  <c r="D123" i="1"/>
  <c r="C42" i="1" l="1"/>
  <c r="D42" i="1"/>
  <c r="E42" i="1"/>
  <c r="E121" i="1" l="1"/>
  <c r="E120" i="1" s="1"/>
  <c r="D121" i="1"/>
  <c r="D120" i="1" s="1"/>
  <c r="C121" i="1"/>
  <c r="E103" i="1" l="1"/>
  <c r="D103" i="1"/>
  <c r="C103" i="1"/>
  <c r="C48" i="1" l="1"/>
  <c r="D48" i="1"/>
  <c r="E48" i="1"/>
  <c r="C16" i="1" l="1"/>
  <c r="C123" i="1" l="1"/>
  <c r="C120" i="1" s="1"/>
  <c r="C137" i="1" l="1"/>
  <c r="C135" i="1" s="1"/>
  <c r="C134" i="1" s="1"/>
  <c r="E118" i="1" l="1"/>
  <c r="D118" i="1"/>
  <c r="C118" i="1"/>
  <c r="E77" i="1" l="1"/>
  <c r="E76" i="1" s="1"/>
  <c r="D77" i="1"/>
  <c r="D76" i="1" s="1"/>
  <c r="E74" i="1" l="1"/>
  <c r="D74" i="1"/>
  <c r="C74" i="1"/>
  <c r="E137" i="1" l="1"/>
  <c r="E135" i="1" s="1"/>
  <c r="E134" i="1" s="1"/>
  <c r="D137" i="1"/>
  <c r="D135" i="1" s="1"/>
  <c r="D134" i="1" s="1"/>
  <c r="E116" i="1" l="1"/>
  <c r="D116" i="1"/>
  <c r="C116" i="1"/>
  <c r="C114" i="1"/>
  <c r="D114" i="1"/>
  <c r="E114" i="1"/>
  <c r="E109" i="1"/>
  <c r="D109" i="1"/>
  <c r="C109" i="1"/>
  <c r="E107" i="1"/>
  <c r="D107" i="1"/>
  <c r="C107" i="1"/>
  <c r="E105" i="1"/>
  <c r="D105" i="1"/>
  <c r="C105" i="1"/>
  <c r="E101" i="1"/>
  <c r="D101" i="1"/>
  <c r="C101" i="1"/>
  <c r="C97" i="1"/>
  <c r="E95" i="1"/>
  <c r="D95" i="1"/>
  <c r="C95" i="1"/>
  <c r="C94" i="1" l="1"/>
  <c r="C93" i="1" s="1"/>
  <c r="E94" i="1"/>
  <c r="E93" i="1" s="1"/>
  <c r="D94" i="1"/>
  <c r="D93" i="1" s="1"/>
  <c r="E132" i="1"/>
  <c r="E131" i="1" s="1"/>
  <c r="D132" i="1"/>
  <c r="D131" i="1" s="1"/>
  <c r="C132" i="1"/>
  <c r="C131" i="1" s="1"/>
  <c r="E88" i="1" l="1"/>
  <c r="E87" i="1" s="1"/>
  <c r="D88" i="1"/>
  <c r="D87" i="1" s="1"/>
  <c r="C88" i="1"/>
  <c r="C87" i="1" s="1"/>
  <c r="E91" i="1"/>
  <c r="E90" i="1" s="1"/>
  <c r="D91" i="1"/>
  <c r="D90" i="1" s="1"/>
  <c r="C91" i="1"/>
  <c r="C90" i="1" s="1"/>
  <c r="E84" i="1"/>
  <c r="E83" i="1" s="1"/>
  <c r="E82" i="1" s="1"/>
  <c r="D84" i="1"/>
  <c r="D83" i="1" s="1"/>
  <c r="D82" i="1" s="1"/>
  <c r="C84" i="1"/>
  <c r="C83" i="1" s="1"/>
  <c r="C82" i="1" s="1"/>
  <c r="E69" i="1"/>
  <c r="E64" i="1" s="1"/>
  <c r="D69" i="1"/>
  <c r="D64" i="1" s="1"/>
  <c r="C69" i="1"/>
  <c r="C64" i="1" s="1"/>
  <c r="D72" i="1"/>
  <c r="D71" i="1" s="1"/>
  <c r="C72" i="1"/>
  <c r="C71" i="1" s="1"/>
  <c r="D61" i="1"/>
  <c r="E59" i="1"/>
  <c r="D59" i="1"/>
  <c r="C59" i="1"/>
  <c r="E56" i="1"/>
  <c r="D56" i="1"/>
  <c r="C56" i="1"/>
  <c r="E54" i="1"/>
  <c r="D54" i="1"/>
  <c r="C54" i="1"/>
  <c r="E51" i="1"/>
  <c r="D51" i="1"/>
  <c r="C51" i="1"/>
  <c r="E44" i="1"/>
  <c r="D44" i="1"/>
  <c r="C44" i="1"/>
  <c r="C41" i="1" s="1"/>
  <c r="E46" i="1"/>
  <c r="D46" i="1"/>
  <c r="C46" i="1"/>
  <c r="C32" i="1"/>
  <c r="D34" i="1"/>
  <c r="C34" i="1"/>
  <c r="D36" i="1"/>
  <c r="C36" i="1"/>
  <c r="C38" i="1"/>
  <c r="E16" i="1"/>
  <c r="D16" i="1"/>
  <c r="C40" i="1" l="1"/>
  <c r="D41" i="1"/>
  <c r="D40" i="1" s="1"/>
  <c r="C63" i="1"/>
  <c r="D86" i="1"/>
  <c r="D63" i="1"/>
  <c r="C58" i="1"/>
  <c r="D58" i="1"/>
  <c r="C86" i="1"/>
  <c r="E86" i="1"/>
  <c r="D53" i="1"/>
  <c r="D50" i="1" s="1"/>
  <c r="C53" i="1"/>
  <c r="C50" i="1" s="1"/>
  <c r="E53" i="1"/>
  <c r="E50" i="1" s="1"/>
  <c r="E41" i="1"/>
  <c r="E40" i="1" s="1"/>
  <c r="D31" i="1"/>
  <c r="D30" i="1" s="1"/>
  <c r="C31" i="1"/>
  <c r="C30" i="1" s="1"/>
  <c r="E32" i="1"/>
  <c r="E34" i="1"/>
  <c r="E36" i="1"/>
  <c r="E38" i="1"/>
  <c r="E61" i="1"/>
  <c r="E58" i="1" s="1"/>
  <c r="E72" i="1"/>
  <c r="E71" i="1" s="1"/>
  <c r="E63" i="1" l="1"/>
  <c r="D15" i="1"/>
  <c r="D197" i="1" s="1"/>
  <c r="E31" i="1"/>
  <c r="E30" i="1" s="1"/>
  <c r="E15" i="1" l="1"/>
  <c r="E197" i="1" s="1"/>
  <c r="C77" i="1"/>
  <c r="C76" i="1" s="1"/>
  <c r="C15" i="1" s="1"/>
  <c r="C197" i="1" l="1"/>
</calcChain>
</file>

<file path=xl/sharedStrings.xml><?xml version="1.0" encoding="utf-8"?>
<sst xmlns="http://schemas.openxmlformats.org/spreadsheetml/2006/main" count="385" uniqueCount="379">
  <si>
    <t>Код дохода по бюджетной классификации</t>
  </si>
  <si>
    <t>1</t>
  </si>
  <si>
    <t>2</t>
  </si>
  <si>
    <t>3</t>
  </si>
  <si>
    <t>4</t>
  </si>
  <si>
    <t>НАЛОГОВЫЕ И НЕНАЛОГОВЫЕ ДОХОДЫ</t>
  </si>
  <si>
    <t>000 1 00 00 000 00 0000 000</t>
  </si>
  <si>
    <t>НАЛОГИ НА ПРИБЫЛЬ, ДОХОДЫ</t>
  </si>
  <si>
    <t>000 1 01 00 000 00 0000 000</t>
  </si>
  <si>
    <t>Налог на доходы физических лиц</t>
  </si>
  <si>
    <t>000 1 01 02 000 01 0000 110</t>
  </si>
  <si>
    <t>000 1 01 02 010 01 0000 110</t>
  </si>
  <si>
    <t>000 1 01 02 020 01 0000 110</t>
  </si>
  <si>
    <t>000 1 01 02 030 01 0000 110</t>
  </si>
  <si>
    <t>НАЛОГИ НА ТОВАРЫ (РАБОТЫ, УСЛУГИ), РЕАЛИЗУЕМЫЕ НА ТЕРРИТОРИИ РОССИЙСКОЙ ФЕДЕРАЦИИ</t>
  </si>
  <si>
    <t>000 1 03 00 000 00 0000 000</t>
  </si>
  <si>
    <t>Акцизы по подакцизным товарам (продукции), производимым на территории Российской Федерации</t>
  </si>
  <si>
    <t>000 1 03 02 000 01 0000 110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</si>
  <si>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</si>
  <si>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000 1 03 02 230 01 0000 110</t>
  </si>
  <si>
    <t>000 1 03 02 231 01 0000 110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</si>
  <si>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</si>
  <si>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000 1 03 02 240 01 0000 110</t>
  </si>
  <si>
    <t>000 1 03 02 241 01 0000 110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</si>
  <si>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</si>
  <si>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000 1 03 02 250 01 0000 110</t>
  </si>
  <si>
    <t>000 1 03 02 251 01 0000 110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</si>
  <si>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</si>
  <si>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000 1 03 02 260 01 0000 110</t>
  </si>
  <si>
    <t>000 1 03 02 261 01 0000 110</t>
  </si>
  <si>
    <t>НАЛОГИ НА СОВОКУПНЫЙ ДОХОД</t>
  </si>
  <si>
    <t>000 1 05 00 000 00 0000 000</t>
  </si>
  <si>
    <t>Налог, взимаемый в связи с применением упрощенной системы налогообложения</t>
  </si>
  <si>
    <t>000 1 05 01 000 00 0000 110</t>
  </si>
  <si>
    <t>Налог, взимаемый с налогоплательщиков, выбравших в качестве объекта налогообложения доходы</t>
  </si>
  <si>
    <t>000 1 05 01 010 01 0000 110</t>
  </si>
  <si>
    <t>000 1 05 01 011 01 0000 110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</si>
  <si>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</si>
  <si>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000 1 05 01 020 01 0000 110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</si>
  <si>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</si>
  <si>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000 1 05 01 021 01 0000 110</t>
  </si>
  <si>
    <t>Единый сельскохозяйственный налог</t>
  </si>
  <si>
    <t>000 1 05 03 000 01 0000 110</t>
  </si>
  <si>
    <t>000 1 05 03 010 01 0000 110</t>
  </si>
  <si>
    <t>Налог, взимаемый в связи с применением патентной системы налогообложения</t>
  </si>
  <si>
    <t>000 1 05 04 000 02 0000 110</t>
  </si>
  <si>
    <t>Налог, взимаемый в связи с применением патентной системы налогообложения, зачисляемый в бюджеты городских округов</t>
  </si>
  <si>
    <t>000 1 05 04 010 02 0000 110</t>
  </si>
  <si>
    <t>НАЛОГИ НА ИМУЩЕСТВО</t>
  </si>
  <si>
    <t>000 1 06 00 000 00 0000 000</t>
  </si>
  <si>
    <t>Налог на имущество физических лиц</t>
  </si>
  <si>
    <t>000 1 06 01 000 00 0000 110</t>
  </si>
  <si>
    <t>Земельный налог</t>
  </si>
  <si>
    <t>000 1 06 06 000 00 0000 110</t>
  </si>
  <si>
    <t>Земельный налог с организаций</t>
  </si>
  <si>
    <t>000 1 06 06 030 00 0000 110</t>
  </si>
  <si>
    <t>Земельный налог с физических лиц</t>
  </si>
  <si>
    <t>000 1 06 06 040 00 0000 110</t>
  </si>
  <si>
    <t>ГОСУДАРСТВЕННАЯ ПОШЛИНА</t>
  </si>
  <si>
    <t>000 1 08 00 000 00 0000 000</t>
  </si>
  <si>
    <t>Государственная пошлина по делам, рассматриваемым в судах общей юрисдикции, мировыми судьями</t>
  </si>
  <si>
    <t>000 1 08 03 000 01 0000 110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</si>
  <si>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</si>
  <si>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000 1 08 03 010 01 0000 110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</si>
  <si>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</si>
  <si>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000 1 08 07 000 01 0000 110</t>
  </si>
  <si>
    <t>Государственная пошлина за выдачу разрешения на установку рекламной конструкции</t>
  </si>
  <si>
    <t>000 1 08 07 150 01 0000 110</t>
  </si>
  <si>
    <t>ДОХОДЫ ОТ ИСПОЛЬЗОВАНИЯ ИМУЩЕСТВА, НАХОДЯЩЕГОСЯ В ГОСУДАРСТВЕННОЙ И МУНИЦИПАЛЬНОЙ СОБСТВЕННОСТИ</t>
  </si>
  <si>
    <t>000 1 11 00 000 00 0000 000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</si>
  <si>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</si>
  <si>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000 1 11 05 000 00 0000 120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</si>
  <si>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</si>
  <si>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000 1 11 05 010 00 0000 120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</si>
  <si>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</si>
  <si>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000 1 11 05 070 00 0000 120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</si>
  <si>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</si>
  <si>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000 1 11 09 000 00 0000 120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</si>
  <si>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</si>
  <si>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000 1 11 09 040 00 0000 120</t>
  </si>
  <si>
    <t>000 1 11 09 044 04 0000 120</t>
  </si>
  <si>
    <t>ПЛАТЕЖИ ПРИ ПОЛЬЗОВАНИИ ПРИРОДНЫМИ РЕСУРСАМИ</t>
  </si>
  <si>
    <t>000 1 12 00 000 00 0000 000</t>
  </si>
  <si>
    <t>Плата за негативное воздействие на окружающую среду</t>
  </si>
  <si>
    <t>000 1 12 01 000 01 0000 120</t>
  </si>
  <si>
    <t>Плата за выбросы загрязняющих веществ в атмосферный воздух стационарными объектами</t>
  </si>
  <si>
    <t>000 1 12 01 010 01 0000 120</t>
  </si>
  <si>
    <t>Плата за сбросы загрязняющих веществ в водные объекты</t>
  </si>
  <si>
    <t>000 1 12 01 030 01 0000 120</t>
  </si>
  <si>
    <t>Плата за размещение отходов производства и потребления</t>
  </si>
  <si>
    <t>000 1 12 01 040 01 0000 120</t>
  </si>
  <si>
    <t>Плата за размещение отходов производства</t>
  </si>
  <si>
    <t>000 1 12 01 041 01 0000 120</t>
  </si>
  <si>
    <t>ДОХОДЫ ОТ ОКАЗАНИЯ ПЛАТНЫХ УСЛУГ И КОМПЕНСАЦИИ ЗАТРАТ ГОСУДАРСТВА</t>
  </si>
  <si>
    <t>000 1 13 00 000 00 0000 000</t>
  </si>
  <si>
    <t>Доходы от компенсации затрат государства</t>
  </si>
  <si>
    <t>000 1 13 02 000 00 0000 130</t>
  </si>
  <si>
    <t>Прочие доходы от компенсации затрат государства</t>
  </si>
  <si>
    <t>000 1 13 02 990 00 0000 130</t>
  </si>
  <si>
    <t>000 1 13 02 994 04 0000 130</t>
  </si>
  <si>
    <t>ДОХОДЫ ОТ ПРОДАЖИ МАТЕРИАЛЬНЫХ И НЕМАТЕРИАЛЬНЫХ АКТИВОВ</t>
  </si>
  <si>
    <t>000 1 14 00 000 00 0000 000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</si>
  <si>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</si>
  <si>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000 1 14 02 000 00 0000 000</t>
  </si>
  <si>
    <t>000 1 14 02 040 04 0000 410</t>
  </si>
  <si>
    <t>Доходы от продажи земельных участков, находящихся в государственной и муниципальной собственности</t>
  </si>
  <si>
    <t>000 1 14 06 000 00 0000 430</t>
  </si>
  <si>
    <t>Доходы от продажи земельных участков, государственная собственность на которые не разграничена</t>
  </si>
  <si>
    <t>000 1 14 06 010 00 0000 430</t>
  </si>
  <si>
    <t>ШТРАФЫ, САНКЦИИ, ВОЗМЕЩЕНИЕ УЩЕРБА</t>
  </si>
  <si>
    <t>000 1 16 00 000 00 0000 000</t>
  </si>
  <si>
    <t>Административные штрафы, установленные Кодексом Российской Федерации об административных правонарушениях</t>
  </si>
  <si>
    <t>000 1 16 01 000 01 0000 140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</si>
  <si>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</si>
  <si>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000 1 16 01 050 01 0000 140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</si>
  <si>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</si>
  <si>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000 1 16 01 053 01 0000 140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</si>
  <si>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</si>
  <si>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000 1 16 01 060 01 0000 140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</si>
  <si>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</si>
  <si>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000 1 16 01 063 01 0000 140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</si>
  <si>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</si>
  <si>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000 1 16 01 070 01 0000 140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</si>
  <si>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</si>
  <si>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000 1 16 01 073 01 0000 140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</si>
  <si>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</si>
  <si>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000 1 16 01 080 01 0000 140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</si>
  <si>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</si>
  <si>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000 1 16 01 083 01 0000 140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</si>
  <si>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</si>
  <si>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000 1 16 01 130 01 0000 140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</si>
  <si>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</si>
  <si>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000 1 16 01 133 01 0000 140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</si>
  <si>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</si>
  <si>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000 1 16 01 140 01 0000 140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</si>
  <si>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</si>
  <si>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000 1 16 01 143 01 0000 140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</si>
  <si>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</si>
  <si>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000 1 16 01 150 01 0000 140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</si>
  <si>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</si>
  <si>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000 1 16 01 153 01 0000 140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</si>
  <si>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</si>
  <si>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000 1 16 01 190 01 0000 140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</si>
  <si>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</si>
  <si>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000 1 16 01 193 01 0000 140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</si>
  <si>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</si>
  <si>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000 1 16 01 200 01 0000 140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</si>
  <si>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</si>
  <si>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000 1 16 01 203 01 0000 140</t>
  </si>
  <si>
    <t>ПРОЧИЕ НЕНАЛОГОВЫЕ ДОХОДЫ</t>
  </si>
  <si>
    <t>000 1 17 00 000 00 0000 000</t>
  </si>
  <si>
    <t>БЕЗВОЗМЕЗДНЫЕ ПОСТУПЛЕНИЯ</t>
  </si>
  <si>
    <t>000 2 00 00 000 00 0000 000</t>
  </si>
  <si>
    <t>БЕЗВОЗМЕЗДНЫЕ ПОСТУПЛЕНИЯ ОТ ДРУГИХ БЮДЖЕТОВ БЮДЖЕТНОЙ СИСТЕМЫ РОССИЙСКОЙ ФЕДЕРАЦИИ</t>
  </si>
  <si>
    <t>000 2 02 00 000 00 0000 000</t>
  </si>
  <si>
    <t>Дотации бюджетам бюджетной системы Российской Федерации</t>
  </si>
  <si>
    <t>000 2 02 10 000 00 0000 150</t>
  </si>
  <si>
    <t>Дотации на выравнивание бюджетной обеспеченности</t>
  </si>
  <si>
    <t>000 2 02 15 001 00 0000 150</t>
  </si>
  <si>
    <t>000 2 02 20 000 00 0000 150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</si>
  <si>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</si>
  <si>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000 2 02 25 304 00 0000 150</t>
  </si>
  <si>
    <t>Прочие субсидии</t>
  </si>
  <si>
    <t>000 2 02 29 999 00 0000 150</t>
  </si>
  <si>
    <t>Субвенции бюджетам бюджетной системы Российской Федерации</t>
  </si>
  <si>
    <t>000 2 02 30 000 00 0000 150</t>
  </si>
  <si>
    <t>Субвенции местным бюджетам на выполнение передаваемых полномочий субъектов Российской Федерации</t>
  </si>
  <si>
    <t>000 2 02 30 024 00 0000 150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</si>
  <si>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</si>
  <si>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000 2 02 30 029 00 0000 150</t>
  </si>
  <si>
    <t>000 2 02 35 082 00 0000 150</t>
  </si>
  <si>
    <t>Субвенции бюджетам на государственную регистрацию актов гражданского состояния</t>
  </si>
  <si>
    <t>000 2 02 35 930 00 0000 150</t>
  </si>
  <si>
    <t>Единая субвенция местным бюджетам</t>
  </si>
  <si>
    <t>000 2 02 39 998 00 0000 150</t>
  </si>
  <si>
    <t>Иные межбюджетные трансферты</t>
  </si>
  <si>
    <t>000 2 02 40 000 00 0000 150</t>
  </si>
  <si>
    <t>000 2 02 45 303 00 0000 150</t>
  </si>
  <si>
    <t>Наименование показателя</t>
  </si>
  <si>
    <t>5</t>
  </si>
  <si>
    <t>(в руб.)</t>
  </si>
  <si>
    <t xml:space="preserve">Приложение № 1     </t>
  </si>
  <si>
    <t>к решению Совета депутатов</t>
  </si>
  <si>
    <t>000 1 01 02 080 01 0000 110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</si>
  <si>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</si>
  <si>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</si>
  <si>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000 1 16 01 333 01 0000 140</t>
  </si>
  <si>
    <t>000 2 02 25 497 00 0000 150</t>
  </si>
  <si>
    <t>Субсидии бюджетам на реализацию мероприятий по обеспечению жильем молодых семей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</si>
  <si>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</si>
  <si>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000 1 11 09 080 00 0000 120</t>
  </si>
  <si>
    <t>Административные штрафы, установленные законами субъектов Российской Федерации об административных правонарушениях</t>
  </si>
  <si>
    <t>000 1 16 02 000 02 0000 140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</si>
  <si>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</si>
  <si>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000 1 16 02 010 02 0000 140</t>
  </si>
  <si>
    <t>Инициативные платежи</t>
  </si>
  <si>
    <t>000 1 17 15 000 00 0000 150</t>
  </si>
  <si>
    <t>000 1 16 01 330 00 0000 140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</si>
  <si>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</si>
  <si>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000 1 16 07 000 00 0000 140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</si>
  <si>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</si>
  <si>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000 1 16 07 090 00 0000 140</t>
  </si>
  <si>
    <t>2025 год</t>
  </si>
  <si>
    <t>000 1 16 01 120 01 0000 140</t>
  </si>
  <si>
    <t>000 1 16 01 123 01 0000 140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</si>
  <si>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</si>
  <si>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</si>
  <si>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000 1 16 07 010 00 0000 140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</si>
  <si>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</si>
  <si>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2026 год</t>
  </si>
  <si>
    <t>000 1 01 02 130 01 0000 110</t>
  </si>
  <si>
    <t>000 1 01 02 140 01 0000 110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</si>
  <si>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</si>
  <si>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</si>
  <si>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</si>
  <si>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</si>
  <si>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000 1 16 01 194 01 0000 140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</si>
  <si>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 (письмо администратора доходов от 03.11.2023 № 288)</t>
  </si>
  <si>
    <t>Субсидии бюджетам бюджетной системы Российской Федерации (межбюджетные субсидии)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</si>
  <si>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</si>
  <si>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000 2 02 20 216 00 0000 150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</si>
  <si>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</si>
  <si>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000 2 02 25 179 00 0000 150</t>
  </si>
  <si>
    <t>000 2 02 35 120 00 0000 150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</si>
  <si>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</si>
  <si>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Доходы бюджета - ВСЕГО</t>
  </si>
  <si>
    <t>Платежи, уплачиваемые в целях возмещения вреда, причиняемого автомобильным дорогам</t>
  </si>
  <si>
    <t>2027 год</t>
  </si>
  <si>
    <t>000 1 01 02 021 01 0000 110</t>
  </si>
  <si>
    <t>000 1 01 02 022 01 0000 110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</si>
  <si>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</si>
  <si>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000 1 01 02 150 01 0000 110</t>
  </si>
  <si>
    <t>000 1 01 02 170 01 0000 110</t>
  </si>
  <si>
    <t>000 1 01 02 180 01 0000 110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</si>
  <si>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</si>
  <si>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</si>
  <si>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</si>
  <si>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</si>
  <si>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</si>
  <si>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</si>
  <si>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</si>
  <si>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</si>
  <si>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</si>
  <si>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</si>
  <si>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</si>
  <si>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000 1 11 05 020 00 0000 120</t>
  </si>
  <si>
    <t>Субсидии бюджетам на софинансирование капитальных вложений в объекты муниципальной собственности</t>
  </si>
  <si>
    <t>000 2 02 20 077 00 0000 150</t>
  </si>
  <si>
    <t>000 2 02 20 077 14 0000 150</t>
  </si>
  <si>
    <t>Субсидии бюджетам муниципальных округов на софинансирование капитальных вложений в объекты муниципальной собственности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</si>
  <si>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</si>
  <si>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000 2 02 20 216 14 0000 150</t>
  </si>
  <si>
    <t>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</si>
  <si>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000 2 02 25 179 14 0000 150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</si>
  <si>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</si>
  <si>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000 2 02 25 304 14 0000 150</t>
  </si>
  <si>
    <t>000 2 02 25 497 14 0000 150</t>
  </si>
  <si>
    <t>Субсидии бюджетам муниципальных округов на реализацию мероприятий по обеспечению жильем молодых семей</t>
  </si>
  <si>
    <t>Прочие субсидии бюджетам муниципальных округов</t>
  </si>
  <si>
    <t>000 2 02 29 999 14 0000 150</t>
  </si>
  <si>
    <t>000 2 02 30 024 14 0000 150</t>
  </si>
  <si>
    <t>Субвенции бюджетам муниципальных округов на выполнение передаваемых полномочий субъектов Российской Федерации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</si>
  <si>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</si>
  <si>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000 2 02 30 029 14 0000 150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</si>
  <si>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</si>
  <si>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</si>
  <si>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000 2 02 35 082 14 0000 150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</si>
  <si>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</si>
  <si>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</si>
  <si>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000 2 02 35 120 14 0000 150</t>
  </si>
  <si>
    <t>Субвенции бюджетам муниципальных округов на государственную регистрацию актов гражданского состояния</t>
  </si>
  <si>
    <t>000 2 02 35 930 14 0000 150</t>
  </si>
  <si>
    <t>Единая субвенция бюджетам муниципальных округов</t>
  </si>
  <si>
    <t>000 2 02 39 998 14 0000 150</t>
  </si>
  <si>
    <t>000 2 02 45 303 14 0000 150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</si>
  <si>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</si>
  <si>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</si>
  <si>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>000 2 02 15 001 14 0000 150</t>
  </si>
  <si>
    <t>Инициативные платежи, зачисляемые в бюджеты муниципальных округов</t>
  </si>
  <si>
    <t>000 1 17 15 020 14 0000 150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</si>
  <si>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</si>
  <si>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Земельный налог с организаций, обладающих земельным участком, расположенным в границах муниципальных округов</t>
  </si>
  <si>
    <t>000 1 06 01 020 14 0000 110</t>
  </si>
  <si>
    <t>000 1 06 06 032 14 0000 110</t>
  </si>
  <si>
    <t>Земельный налог с физических лиц, обладающих земельным участком, расположенным в границах муниципальных округов</t>
  </si>
  <si>
    <t>000 1 06 06 042 14 0000 110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</si>
  <si>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</si>
  <si>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000 1 11 05 012 14 0000 120</t>
  </si>
  <si>
    <t>000 1 11 05 024 14 0000 120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</si>
  <si>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</si>
  <si>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>Доходы от сдачи в аренду имущества, составляющего казну муниципальных округов (за исключением земельных участков)</t>
  </si>
  <si>
    <t>000 1 11 05 074 14 0000 120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</si>
  <si>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</si>
  <si>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</si>
  <si>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>000 1 11 09 080 14 0000 120</t>
  </si>
  <si>
    <t>Прочие доходы от компенсации затрат бюджетов муниципальных округов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</si>
  <si>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</si>
  <si>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</si>
  <si>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000 1 14 02 043 14 0000 410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</si>
  <si>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</si>
  <si>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000 1 14 06 012 14 0000 430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</si>
  <si>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</si>
  <si>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>000 1 16 07 090 14 0000 140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</si>
  <si>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</si>
  <si>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>000 1 16 07 010 14 0000 140</t>
  </si>
  <si>
    <t>Гайского городского округа</t>
  </si>
  <si>
    <t>000 2 02 25 116 00 0000 150</t>
  </si>
  <si>
    <t>000 2 02 25 116 14 0000 150</t>
  </si>
  <si>
    <t>Субсидии бюджетам на реализацию программы комплексного развития молодежной политики в регионах Российской Федерации "Регион для молодых"</t>
  </si>
  <si>
    <t>Субсидии бюджетам муниципальных округов на реализацию программы комплексного развития молодежной политики в регионах Российской Федерации "Регион для молодых"</t>
  </si>
  <si>
    <t>000 2 02 25 454 00 0000 150</t>
  </si>
  <si>
    <t>000 2 02 25 454 14 0000 150</t>
  </si>
  <si>
    <t>000 2 02 25 467 00 0000 150</t>
  </si>
  <si>
    <t>000 2 02 25 467 14 0000 150</t>
  </si>
  <si>
    <t>Субсидии бюджетам на создание модельных муниципальных библиотек</t>
  </si>
  <si>
    <t>Субсидии бюджетам муниципальных округов на создание модельных муниципальных библиотек</t>
  </si>
  <si>
    <t>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</t>
  </si>
  <si>
    <t>Субсидии бюджетам на поддержку отрасли культуры</t>
  </si>
  <si>
    <t>000 2 02 25 519 00 0000 150</t>
  </si>
  <si>
    <t>000 2 02 25 519 14 0000 150</t>
  </si>
  <si>
    <t>Субсидии бюджетам на поддержку отрасли культуры
Субсидии бюджетам муниципальных округов на поддержку отрасли культуры</t>
  </si>
  <si>
    <t>000 2 02 25 555 00 0000 150</t>
  </si>
  <si>
    <t>000 2 02 25 555 14 0000 150</t>
  </si>
  <si>
    <t>Субсидии бюджетам на реализацию программ формирования современной городской среды</t>
  </si>
  <si>
    <t>000 2 02 25 750 00 0000 150</t>
  </si>
  <si>
    <t>000 2 02 25 750 14 0000 150</t>
  </si>
  <si>
    <t>Субсидии бюджетам муниципальных округов на реализацию программ формирования современной городской среды</t>
  </si>
  <si>
    <t>Субсидии бюджетам на реализацию мероприятий по модернизации школьных систем образования</t>
  </si>
  <si>
    <t>Субсидии бюджетам муниципальных округов на реализацию мероприятий по модернизации школьных систем образования</t>
  </si>
  <si>
    <t xml:space="preserve">Поступление доходов в бюджет Гайского муниципального округа Оренбургской области по кодам видов доходов, подвидов доходов                                                                                      на 2025 год на плановый период 2026 и 2027 годов  </t>
  </si>
  <si>
    <t xml:space="preserve">от 24.12.2024 № 325  </t>
  </si>
  <si>
    <t>000 2 02 25 154 00 0000 150</t>
  </si>
  <si>
    <t>000 2 02 25 154 14 0000 150</t>
  </si>
  <si>
    <t>Субсидии бюджетам муниципальных округов на реализацию мероприятий по модернизации коммунальной инфраструктуры</t>
  </si>
  <si>
    <t>Субсидии бюджетам на реализацию мероприятий по модернизации коммунальной инфраструктуры</t>
  </si>
  <si>
    <t>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</si>
  <si>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000 2 02 45 050 14 0000 150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</si>
  <si>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</si>
  <si>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000 2 02 45 050 00 0000 150</t>
  </si>
  <si>
    <t>Гайского муниципального округа</t>
  </si>
  <si>
    <t>000 1 16 11 060 01 0000 140</t>
  </si>
  <si>
    <t>000 1 16 11 064 01 0000 140</t>
  </si>
  <si>
    <t>000 1 16 11 000 01 0000 140</t>
  </si>
  <si>
    <t>Платежи, уплачиваемые в целях возмещения вреда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</si>
  <si>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</si>
  <si>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Платежи в целях возмещения причиненного ущерба (убытков)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</si>
  <si>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</si>
  <si>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</si>
  <si>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000 1 16 10 0000 00 000 140</t>
  </si>
  <si>
    <t>000 1 16 10 120 00 0000 140</t>
  </si>
  <si>
    <t>000 1 16 10 123 01 0000 140</t>
  </si>
  <si>
    <t>Субсидии бюджетам на обеспечение комплексного развития сельских территорий</t>
  </si>
  <si>
    <t>Субсидии бюджетам муниципальных округов на обеспечение комплексного развития сельских территорий</t>
  </si>
  <si>
    <t>000 2 02 25 576 00 0000 150</t>
  </si>
  <si>
    <t>000 2 02 25576 14 0000 150</t>
  </si>
  <si>
    <t>ПРОЧИЕ БЕЗВОЗМЕЗДНЫЕ ПОСТУПЛЕНИЯ</t>
  </si>
  <si>
    <t>Прочие безвозмездные поступления в бюджеты муниципальных округов</t>
  </si>
  <si>
    <t>000 2 07 00 000 00 0000 000</t>
  </si>
  <si>
    <t>000 2 07 04 000 14 0000 150</t>
  </si>
  <si>
    <t>000 2 07 04 050 14 0000 150</t>
  </si>
  <si>
    <t>000 2 02 20 299 00 0000 150</t>
  </si>
  <si>
    <t>000 2 02 20 299 14 0000 150</t>
  </si>
  <si>
    <t>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</si>
  <si>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</si>
  <si>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</si>
  <si>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000 2 02 20 302 00 0000 150</t>
  </si>
  <si>
    <t>000 2 02 20 302 14 0000 150</t>
  </si>
  <si>
    <t>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</si>
  <si>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Прочие межбюджетные трансферты, передаваемые бюджетам</t>
  </si>
  <si>
    <t>Прочие межбюджетные трансферты, передаваемые бюджетам муниципальных округов</t>
  </si>
  <si>
    <t>000 2 02 49 999 00 0000 150</t>
  </si>
  <si>
    <t>000 2 02 49 999 14 0000 150</t>
  </si>
  <si>
    <t>000 1 01 02 210 01 0000 110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</si>
  <si>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</si>
  <si>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от                         №</t>
  </si>
  <si>
    <t>000 2 02 15 002 00 0000 150</t>
  </si>
  <si>
    <t>000 2 02 15 002 14 0000 150</t>
  </si>
  <si>
    <t>Дотации бюджетам на поддержку мер по обеспечению сбалансированности бюджетов</t>
  </si>
  <si>
    <t>Дотации бюджетам муниципальных округов на поддержку мер по обеспечению сбалансированности бюджетов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</si>
</sst>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&quot;###,##0.00"/>
    <numFmt numFmtId="165" formatCode="#,##0.0"/>
    <numFmt numFmtId="166" formatCode="[&gt;=0.005]#,##0.00;[&lt;=-0.005]\-#,##0.00;#,##0.00"/>
    <numFmt numFmtId="167" formatCode="#,##0.00_ ;\-#,##0.00\ "/>
  </numFmts>
  <fonts count="13" x14ac:knownFonts="1">
    <font>
      <sz val="10"/>
      <name val="Arial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name val="Arial"/>
      <family val="2"/>
      <charset val="204"/>
    </font>
    <font>
      <sz val="7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0"/>
      <name val="Arial"/>
      <family val="2"/>
      <charset val="204"/>
    </font>
    <font>
      <sz val="10"/>
      <color theme="0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164" fontId="2" fillId="0" borderId="1" xfId="0" applyNumberFormat="1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left" wrapText="1"/>
    </xf>
    <xf numFmtId="164" fontId="3" fillId="0" borderId="1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1" applyFont="1"/>
    <xf numFmtId="0" fontId="2" fillId="0" borderId="0" xfId="1" applyFont="1" applyAlignment="1">
      <alignment horizontal="left"/>
    </xf>
    <xf numFmtId="164" fontId="2" fillId="0" borderId="0" xfId="0" applyNumberFormat="1" applyFont="1" applyAlignment="1">
      <alignment wrapText="1"/>
    </xf>
    <xf numFmtId="0" fontId="5" fillId="0" borderId="0" xfId="0" applyFont="1" applyAlignment="1">
      <alignment horizontal="right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left" wrapText="1"/>
    </xf>
    <xf numFmtId="164" fontId="2" fillId="2" borderId="1" xfId="0" applyNumberFormat="1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wrapText="1"/>
    </xf>
    <xf numFmtId="164" fontId="3" fillId="0" borderId="1" xfId="0" applyNumberFormat="1" applyFont="1" applyBorder="1" applyAlignment="1">
      <alignment wrapText="1"/>
    </xf>
    <xf numFmtId="4" fontId="3" fillId="0" borderId="1" xfId="0" applyNumberFormat="1" applyFont="1" applyBorder="1"/>
    <xf numFmtId="164" fontId="2" fillId="0" borderId="1" xfId="0" applyNumberFormat="1" applyFont="1" applyBorder="1" applyAlignment="1">
      <alignment wrapText="1"/>
    </xf>
    <xf numFmtId="4" fontId="2" fillId="0" borderId="1" xfId="0" applyNumberFormat="1" applyFont="1" applyBorder="1"/>
    <xf numFmtId="4" fontId="2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wrapText="1"/>
    </xf>
    <xf numFmtId="165" fontId="2" fillId="0" borderId="1" xfId="0" applyNumberFormat="1" applyFont="1" applyBorder="1"/>
    <xf numFmtId="164" fontId="2" fillId="0" borderId="1" xfId="0" applyNumberFormat="1" applyFont="1" applyBorder="1" applyAlignment="1">
      <alignment horizontal="right" wrapText="1"/>
    </xf>
    <xf numFmtId="165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4" fontId="0" fillId="0" borderId="0" xfId="0" applyNumberFormat="1"/>
    <xf numFmtId="0" fontId="1" fillId="0" borderId="0" xfId="0" applyFont="1"/>
    <xf numFmtId="4" fontId="6" fillId="0" borderId="0" xfId="0" applyNumberFormat="1" applyFont="1"/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167" fontId="0" fillId="0" borderId="0" xfId="0" applyNumberFormat="1"/>
    <xf numFmtId="4" fontId="1" fillId="0" borderId="0" xfId="0" applyNumberFormat="1" applyFont="1"/>
    <xf numFmtId="4" fontId="2" fillId="0" borderId="0" xfId="0" applyNumberFormat="1" applyFont="1" applyAlignment="1">
      <alignment vertical="center"/>
    </xf>
    <xf numFmtId="0" fontId="10" fillId="0" borderId="0" xfId="0" applyFont="1"/>
    <xf numFmtId="4" fontId="11" fillId="0" borderId="0" xfId="0" applyNumberFormat="1" applyFont="1"/>
    <xf numFmtId="4" fontId="2" fillId="0" borderId="0" xfId="0" applyNumberFormat="1" applyFont="1"/>
    <xf numFmtId="167" fontId="2" fillId="0" borderId="0" xfId="0" applyNumberFormat="1" applyFont="1"/>
    <xf numFmtId="4" fontId="10" fillId="0" borderId="0" xfId="0" applyNumberFormat="1" applyFont="1"/>
    <xf numFmtId="4" fontId="9" fillId="0" borderId="0" xfId="0" applyNumberFormat="1" applyFont="1" applyAlignment="1">
      <alignment horizontal="center" vertical="center" wrapText="1"/>
    </xf>
    <xf numFmtId="4" fontId="8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left" wrapText="1"/>
    </xf>
    <xf numFmtId="164" fontId="3" fillId="0" borderId="1" xfId="0" applyNumberFormat="1" applyFont="1" applyFill="1" applyBorder="1" applyAlignment="1">
      <alignment horizontal="center" wrapText="1"/>
    </xf>
    <xf numFmtId="164" fontId="3" fillId="0" borderId="1" xfId="0" applyNumberFormat="1" applyFont="1" applyFill="1" applyBorder="1" applyAlignment="1">
      <alignment wrapText="1"/>
    </xf>
    <xf numFmtId="0" fontId="2" fillId="0" borderId="0" xfId="0" applyFont="1" applyFill="1"/>
    <xf numFmtId="164" fontId="2" fillId="0" borderId="1" xfId="0" applyNumberFormat="1" applyFont="1" applyFill="1" applyBorder="1" applyAlignment="1">
      <alignment horizontal="left" wrapText="1"/>
    </xf>
    <xf numFmtId="164" fontId="2" fillId="0" borderId="1" xfId="0" applyNumberFormat="1" applyFont="1" applyFill="1" applyBorder="1" applyAlignment="1">
      <alignment wrapText="1"/>
    </xf>
    <xf numFmtId="164" fontId="2" fillId="0" borderId="1" xfId="0" applyNumberFormat="1" applyFont="1" applyFill="1" applyBorder="1" applyAlignment="1">
      <alignment horizontal="center" wrapText="1"/>
    </xf>
    <xf numFmtId="166" fontId="8" fillId="0" borderId="1" xfId="0" applyNumberFormat="1" applyFont="1" applyFill="1" applyBorder="1" applyAlignment="1">
      <alignment wrapText="1"/>
    </xf>
    <xf numFmtId="4" fontId="2" fillId="0" borderId="1" xfId="0" applyNumberFormat="1" applyFont="1" applyFill="1" applyBorder="1"/>
    <xf numFmtId="0" fontId="8" fillId="0" borderId="1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wrapText="1"/>
    </xf>
    <xf numFmtId="0" fontId="8" fillId="0" borderId="2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/>
    <xf numFmtId="0" fontId="3" fillId="0" borderId="1" xfId="0" applyFont="1" applyFill="1" applyBorder="1"/>
    <xf numFmtId="4" fontId="12" fillId="0" borderId="0" xfId="0" applyNumberFormat="1" applyFont="1" applyFill="1"/>
    <xf numFmtId="4" fontId="12" fillId="0" borderId="0" xfId="0" applyNumberFormat="1" applyFont="1" applyFill="1" applyAlignment="1">
      <alignment vertical="center" wrapText="1"/>
    </xf>
  </cellXfs>
  <cellStyles count="2">
    <cellStyle name="Обычный" xfId="0" builtinId="0"/>
    <cellStyle name="Обычный 2" xfId="1" xr:uid="{312643EA-8B94-4AFF-A91E-D8F5A424D7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5"/>
  <sheetViews>
    <sheetView tabSelected="1" zoomScaleNormal="100" workbookViewId="0"/>
  </sheetViews>
  <sheetFormatPr defaultRowHeight="12.75" x14ac:dyDescent="0.2"/>
  <cols>
    <col min="1" max="1" width="65" customWidth="1"/>
    <col min="2" max="2" width="25.28515625" bestFit="1" customWidth="1"/>
    <col min="3" max="3" width="15.28515625" bestFit="1" customWidth="1"/>
    <col min="4" max="5" width="16.28515625" customWidth="1"/>
    <col min="7" max="7" width="12.5703125" bestFit="1" customWidth="1"/>
    <col min="8" max="8" width="12.28515625" bestFit="1" customWidth="1"/>
    <col min="9" max="9" width="13.140625" bestFit="1" customWidth="1"/>
  </cols>
  <sheetData>
    <row r="1" spans="1:9" x14ac:dyDescent="0.2">
      <c r="D1" s="6" t="s">
        <v>181</v>
      </c>
      <c r="G1" s="28"/>
      <c r="H1" s="28"/>
    </row>
    <row r="2" spans="1:9" x14ac:dyDescent="0.2">
      <c r="D2" s="6" t="s">
        <v>182</v>
      </c>
      <c r="G2" s="28"/>
      <c r="H2" s="28"/>
    </row>
    <row r="3" spans="1:9" x14ac:dyDescent="0.2">
      <c r="D3" s="7" t="s">
        <v>339</v>
      </c>
      <c r="G3" s="28"/>
      <c r="H3" s="28"/>
    </row>
    <row r="4" spans="1:9" x14ac:dyDescent="0.2">
      <c r="D4" s="6" t="s">
        <v>374</v>
      </c>
      <c r="G4" s="28"/>
      <c r="H4" s="28"/>
    </row>
    <row r="5" spans="1:9" x14ac:dyDescent="0.2">
      <c r="G5" s="28"/>
      <c r="H5" s="28"/>
    </row>
    <row r="6" spans="1:9" x14ac:dyDescent="0.2">
      <c r="A6" s="5"/>
      <c r="B6" s="5"/>
      <c r="C6" s="5"/>
      <c r="D6" s="6" t="s">
        <v>181</v>
      </c>
      <c r="E6" s="5"/>
      <c r="F6" s="28"/>
      <c r="G6" s="28"/>
      <c r="H6" s="28"/>
    </row>
    <row r="7" spans="1:9" x14ac:dyDescent="0.2">
      <c r="A7" s="5"/>
      <c r="B7" s="5"/>
      <c r="C7" s="5"/>
      <c r="D7" s="6" t="s">
        <v>182</v>
      </c>
      <c r="E7" s="5"/>
      <c r="F7" s="28"/>
      <c r="G7" s="28"/>
      <c r="H7" s="28"/>
    </row>
    <row r="8" spans="1:9" x14ac:dyDescent="0.2">
      <c r="A8" s="5"/>
      <c r="B8" s="5"/>
      <c r="C8" s="5"/>
      <c r="D8" s="7" t="s">
        <v>305</v>
      </c>
      <c r="E8" s="5"/>
      <c r="F8" s="28"/>
      <c r="G8" s="28"/>
      <c r="H8" s="28"/>
    </row>
    <row r="9" spans="1:9" x14ac:dyDescent="0.2">
      <c r="A9" s="5"/>
      <c r="B9" s="5"/>
      <c r="C9" s="5"/>
      <c r="D9" s="6" t="s">
        <v>330</v>
      </c>
      <c r="E9" s="5"/>
      <c r="F9" s="28"/>
      <c r="G9" s="28"/>
      <c r="H9" s="28"/>
    </row>
    <row r="10" spans="1:9" x14ac:dyDescent="0.2">
      <c r="A10" s="5"/>
      <c r="B10" s="5"/>
      <c r="C10" s="5"/>
      <c r="D10" s="5"/>
      <c r="E10" s="5"/>
      <c r="F10" s="28"/>
      <c r="G10" s="28"/>
      <c r="H10" s="28"/>
    </row>
    <row r="11" spans="1:9" ht="36.75" customHeight="1" x14ac:dyDescent="0.2">
      <c r="A11" s="42" t="s">
        <v>329</v>
      </c>
      <c r="B11" s="42"/>
      <c r="C11" s="42"/>
      <c r="D11" s="42"/>
      <c r="E11" s="42"/>
      <c r="F11" s="28"/>
      <c r="G11" s="28"/>
      <c r="H11" s="28"/>
    </row>
    <row r="12" spans="1:9" x14ac:dyDescent="0.2">
      <c r="A12" s="8"/>
      <c r="B12" s="5"/>
      <c r="C12" s="8"/>
      <c r="D12" s="5"/>
      <c r="E12" s="9" t="s">
        <v>180</v>
      </c>
      <c r="G12" s="28"/>
      <c r="H12" s="28"/>
    </row>
    <row r="13" spans="1:9" ht="45.75" customHeight="1" x14ac:dyDescent="0.2">
      <c r="A13" s="10" t="s">
        <v>178</v>
      </c>
      <c r="B13" s="10" t="s">
        <v>0</v>
      </c>
      <c r="C13" s="11" t="s">
        <v>202</v>
      </c>
      <c r="D13" s="11" t="s">
        <v>209</v>
      </c>
      <c r="E13" s="11" t="s">
        <v>227</v>
      </c>
      <c r="G13" s="35"/>
      <c r="H13" s="28"/>
    </row>
    <row r="14" spans="1:9" x14ac:dyDescent="0.2">
      <c r="A14" s="20" t="s">
        <v>1</v>
      </c>
      <c r="B14" s="20" t="s">
        <v>2</v>
      </c>
      <c r="C14" s="20" t="s">
        <v>3</v>
      </c>
      <c r="D14" s="20" t="s">
        <v>4</v>
      </c>
      <c r="E14" s="21" t="s">
        <v>179</v>
      </c>
      <c r="G14" s="39"/>
      <c r="H14" s="28"/>
    </row>
    <row r="15" spans="1:9" x14ac:dyDescent="0.2">
      <c r="A15" s="12" t="s">
        <v>5</v>
      </c>
      <c r="B15" s="13" t="s">
        <v>6</v>
      </c>
      <c r="C15" s="14">
        <f>C16+C30+C40+C50+C58+C63+C76+C82+C86+C93+C131</f>
        <v>886634037</v>
      </c>
      <c r="D15" s="14">
        <f>D16+D30+D40+D50+D58+D63+D76+D82+D86+D93+D131</f>
        <v>882173938</v>
      </c>
      <c r="E15" s="14">
        <f>E16+E30+E40+E50+E58+E63+E76+E82+E86+E93+E131</f>
        <v>914422781</v>
      </c>
      <c r="F15" s="5"/>
      <c r="G15" s="36">
        <v>850129037</v>
      </c>
      <c r="H15" s="37"/>
      <c r="I15" s="27"/>
    </row>
    <row r="16" spans="1:9" x14ac:dyDescent="0.2">
      <c r="A16" s="3" t="s">
        <v>7</v>
      </c>
      <c r="B16" s="4" t="s">
        <v>8</v>
      </c>
      <c r="C16" s="15">
        <f>C17</f>
        <v>575287107</v>
      </c>
      <c r="D16" s="15">
        <f>D17</f>
        <v>567431839</v>
      </c>
      <c r="E16" s="16">
        <f>E17</f>
        <v>590036498</v>
      </c>
      <c r="F16" s="5"/>
      <c r="G16" s="36">
        <v>527287107</v>
      </c>
      <c r="H16" s="37"/>
    </row>
    <row r="17" spans="1:8" x14ac:dyDescent="0.2">
      <c r="A17" s="1" t="s">
        <v>9</v>
      </c>
      <c r="B17" s="2" t="s">
        <v>10</v>
      </c>
      <c r="C17" s="17">
        <f>C18+C19+C20+C21+C22+C23+C24+C25+C26+C27+C28+C29</f>
        <v>575287107</v>
      </c>
      <c r="D17" s="17">
        <f t="shared" ref="D17:E17" si="0">D18+D19+D20+D21+D22+D23+D24+D25+D26+D27+D28+D29</f>
        <v>567431839</v>
      </c>
      <c r="E17" s="17">
        <f t="shared" si="0"/>
        <v>590036498</v>
      </c>
      <c r="F17" s="5"/>
      <c r="G17" s="36"/>
      <c r="H17" s="5"/>
    </row>
    <row r="18" spans="1:8" ht="159.75" customHeight="1" x14ac:dyDescent="0.2">
      <c r="A18" s="1" t="s">
        <v>235</v>
      </c>
      <c r="B18" s="2" t="s">
        <v>11</v>
      </c>
      <c r="C18" s="17">
        <v>491710109</v>
      </c>
      <c r="D18" s="17">
        <v>529897224</v>
      </c>
      <c r="E18" s="18">
        <v>550618174</v>
      </c>
      <c r="F18" s="5"/>
      <c r="G18" s="37"/>
      <c r="H18" s="5"/>
    </row>
    <row r="19" spans="1:8" ht="120.75" customHeight="1" x14ac:dyDescent="0.2">
      <c r="A19" s="1" t="s">
        <v>239</v>
      </c>
      <c r="B19" s="2" t="s">
        <v>12</v>
      </c>
      <c r="C19" s="17">
        <v>166218</v>
      </c>
      <c r="D19" s="17">
        <v>174211</v>
      </c>
      <c r="E19" s="18">
        <v>175920</v>
      </c>
      <c r="F19" s="5"/>
      <c r="G19" s="37"/>
      <c r="H19" s="5"/>
    </row>
    <row r="20" spans="1:8" ht="108.75" customHeight="1" x14ac:dyDescent="0.2">
      <c r="A20" s="1" t="s">
        <v>236</v>
      </c>
      <c r="B20" s="2" t="s">
        <v>228</v>
      </c>
      <c r="C20" s="17">
        <v>196500</v>
      </c>
      <c r="D20" s="17">
        <v>205050</v>
      </c>
      <c r="E20" s="18">
        <v>213300</v>
      </c>
      <c r="F20" s="5"/>
      <c r="G20" s="37"/>
      <c r="H20" s="5"/>
    </row>
    <row r="21" spans="1:8" ht="105" customHeight="1" x14ac:dyDescent="0.2">
      <c r="A21" s="1" t="s">
        <v>237</v>
      </c>
      <c r="B21" s="2" t="s">
        <v>229</v>
      </c>
      <c r="C21" s="17">
        <v>150370</v>
      </c>
      <c r="D21" s="17">
        <v>156970</v>
      </c>
      <c r="E21" s="18">
        <v>163240</v>
      </c>
      <c r="F21" s="5"/>
      <c r="G21" s="37"/>
      <c r="H21" s="5"/>
    </row>
    <row r="22" spans="1:8" ht="107.25" customHeight="1" x14ac:dyDescent="0.2">
      <c r="A22" s="1" t="s">
        <v>240</v>
      </c>
      <c r="B22" s="2" t="s">
        <v>13</v>
      </c>
      <c r="C22" s="17">
        <v>4201155</v>
      </c>
      <c r="D22" s="17">
        <v>4396532</v>
      </c>
      <c r="E22" s="18">
        <v>4460670</v>
      </c>
      <c r="F22" s="5"/>
      <c r="G22" s="37"/>
      <c r="H22" s="5"/>
    </row>
    <row r="23" spans="1:8" ht="338.25" customHeight="1" x14ac:dyDescent="0.2">
      <c r="A23" s="1" t="s">
        <v>230</v>
      </c>
      <c r="B23" s="2" t="s">
        <v>183</v>
      </c>
      <c r="C23" s="17">
        <v>5575460</v>
      </c>
      <c r="D23" s="17">
        <v>5960130</v>
      </c>
      <c r="E23" s="17">
        <v>6347550</v>
      </c>
      <c r="F23" s="5"/>
      <c r="G23" s="37"/>
      <c r="H23" s="5"/>
    </row>
    <row r="24" spans="1:8" ht="76.5" x14ac:dyDescent="0.2">
      <c r="A24" s="1" t="s">
        <v>234</v>
      </c>
      <c r="B24" s="2" t="s">
        <v>210</v>
      </c>
      <c r="C24" s="17">
        <v>303035</v>
      </c>
      <c r="D24" s="17">
        <v>314222</v>
      </c>
      <c r="E24" s="17">
        <v>318304</v>
      </c>
      <c r="F24" s="5"/>
      <c r="G24" s="37"/>
      <c r="H24" s="5"/>
    </row>
    <row r="25" spans="1:8" ht="76.5" x14ac:dyDescent="0.2">
      <c r="A25" s="1" t="s">
        <v>241</v>
      </c>
      <c r="B25" s="2" t="s">
        <v>211</v>
      </c>
      <c r="C25" s="17">
        <v>12529140</v>
      </c>
      <c r="D25" s="17">
        <v>12942670</v>
      </c>
      <c r="E25" s="17">
        <v>13486200</v>
      </c>
      <c r="F25" s="5"/>
      <c r="G25" s="37"/>
      <c r="H25" s="5"/>
    </row>
    <row r="26" spans="1:8" ht="204" x14ac:dyDescent="0.2">
      <c r="A26" s="1" t="s">
        <v>242</v>
      </c>
      <c r="B26" s="2" t="s">
        <v>231</v>
      </c>
      <c r="C26" s="17">
        <v>9812270</v>
      </c>
      <c r="D26" s="17">
        <v>10489440</v>
      </c>
      <c r="E26" s="17">
        <v>11171160</v>
      </c>
      <c r="F26" s="5"/>
      <c r="G26" s="37"/>
      <c r="H26" s="5"/>
    </row>
    <row r="27" spans="1:8" ht="204" x14ac:dyDescent="0.2">
      <c r="A27" s="1" t="s">
        <v>238</v>
      </c>
      <c r="B27" s="2" t="s">
        <v>232</v>
      </c>
      <c r="C27" s="17">
        <v>2642850</v>
      </c>
      <c r="D27" s="17">
        <v>2825190</v>
      </c>
      <c r="E27" s="17">
        <v>3008790</v>
      </c>
      <c r="F27" s="5"/>
      <c r="G27" s="37"/>
      <c r="H27" s="5"/>
    </row>
    <row r="28" spans="1:8" ht="127.5" x14ac:dyDescent="0.2">
      <c r="A28" s="1" t="s">
        <v>243</v>
      </c>
      <c r="B28" s="2" t="s">
        <v>233</v>
      </c>
      <c r="C28" s="17">
        <v>0</v>
      </c>
      <c r="D28" s="17">
        <v>70200</v>
      </c>
      <c r="E28" s="17">
        <v>73190</v>
      </c>
      <c r="F28" s="5"/>
      <c r="G28" s="37"/>
      <c r="H28" s="5"/>
    </row>
    <row r="29" spans="1:8" ht="38.25" x14ac:dyDescent="0.2">
      <c r="A29" s="1" t="s">
        <v>373</v>
      </c>
      <c r="B29" s="2" t="s">
        <v>372</v>
      </c>
      <c r="C29" s="17">
        <v>48000000</v>
      </c>
      <c r="D29" s="17">
        <v>0</v>
      </c>
      <c r="E29" s="17">
        <v>0</v>
      </c>
      <c r="F29" s="5"/>
      <c r="G29" s="37"/>
      <c r="H29" s="5"/>
    </row>
    <row r="30" spans="1:8" ht="25.5" x14ac:dyDescent="0.2">
      <c r="A30" s="3" t="s">
        <v>14</v>
      </c>
      <c r="B30" s="4" t="s">
        <v>15</v>
      </c>
      <c r="C30" s="15">
        <f>C31</f>
        <v>17227191</v>
      </c>
      <c r="D30" s="15">
        <f t="shared" ref="D30:E30" si="1">D31</f>
        <v>17982147</v>
      </c>
      <c r="E30" s="15">
        <f t="shared" si="1"/>
        <v>23842331</v>
      </c>
      <c r="F30" s="5"/>
      <c r="G30" s="37"/>
      <c r="H30" s="5"/>
    </row>
    <row r="31" spans="1:8" ht="25.5" x14ac:dyDescent="0.2">
      <c r="A31" s="1" t="s">
        <v>16</v>
      </c>
      <c r="B31" s="2" t="s">
        <v>17</v>
      </c>
      <c r="C31" s="17">
        <f>C32+C34+C36+C38</f>
        <v>17227191</v>
      </c>
      <c r="D31" s="17">
        <f t="shared" ref="D31:E31" si="2">D32+D34+D36+D38</f>
        <v>17982147</v>
      </c>
      <c r="E31" s="17">
        <f t="shared" si="2"/>
        <v>23842331</v>
      </c>
      <c r="F31" s="5"/>
      <c r="G31" s="37"/>
      <c r="H31" s="5"/>
    </row>
    <row r="32" spans="1:8" ht="51" x14ac:dyDescent="0.2">
      <c r="A32" s="1" t="s">
        <v>18</v>
      </c>
      <c r="B32" s="2" t="s">
        <v>19</v>
      </c>
      <c r="C32" s="17">
        <f>C33</f>
        <v>9010113</v>
      </c>
      <c r="D32" s="17">
        <f>D33</f>
        <v>9414217</v>
      </c>
      <c r="E32" s="18">
        <f>E33</f>
        <v>12463377</v>
      </c>
      <c r="F32" s="5"/>
      <c r="G32" s="37"/>
      <c r="H32" s="5"/>
    </row>
    <row r="33" spans="1:8" ht="76.5" x14ac:dyDescent="0.2">
      <c r="A33" s="1" t="s">
        <v>212</v>
      </c>
      <c r="B33" s="2" t="s">
        <v>20</v>
      </c>
      <c r="C33" s="18">
        <v>9010113</v>
      </c>
      <c r="D33" s="18">
        <v>9414217</v>
      </c>
      <c r="E33" s="18">
        <v>12463377</v>
      </c>
      <c r="F33" s="5"/>
      <c r="G33" s="37"/>
      <c r="H33" s="5"/>
    </row>
    <row r="34" spans="1:8" ht="63.75" x14ac:dyDescent="0.2">
      <c r="A34" s="1" t="s">
        <v>21</v>
      </c>
      <c r="B34" s="2" t="s">
        <v>22</v>
      </c>
      <c r="C34" s="17">
        <f>C35</f>
        <v>40600</v>
      </c>
      <c r="D34" s="17">
        <f>D35</f>
        <v>43654</v>
      </c>
      <c r="E34" s="18">
        <f>E35</f>
        <v>57755</v>
      </c>
      <c r="F34" s="5"/>
      <c r="G34" s="37"/>
      <c r="H34" s="5"/>
    </row>
    <row r="35" spans="1:8" ht="89.25" x14ac:dyDescent="0.2">
      <c r="A35" s="1" t="s">
        <v>213</v>
      </c>
      <c r="B35" s="2" t="s">
        <v>23</v>
      </c>
      <c r="C35" s="18">
        <v>40600</v>
      </c>
      <c r="D35" s="18">
        <v>43654</v>
      </c>
      <c r="E35" s="18">
        <v>57755</v>
      </c>
      <c r="F35" s="5"/>
      <c r="G35" s="37"/>
      <c r="H35" s="5"/>
    </row>
    <row r="36" spans="1:8" ht="51" x14ac:dyDescent="0.2">
      <c r="A36" s="1" t="s">
        <v>24</v>
      </c>
      <c r="B36" s="2" t="s">
        <v>25</v>
      </c>
      <c r="C36" s="17">
        <f>C37</f>
        <v>9099346</v>
      </c>
      <c r="D36" s="17">
        <f>D37</f>
        <v>9460708</v>
      </c>
      <c r="E36" s="18">
        <f>E37</f>
        <v>12514744</v>
      </c>
      <c r="F36" s="5"/>
      <c r="G36" s="37"/>
      <c r="H36" s="5"/>
    </row>
    <row r="37" spans="1:8" ht="76.5" x14ac:dyDescent="0.2">
      <c r="A37" s="1" t="s">
        <v>214</v>
      </c>
      <c r="B37" s="2" t="s">
        <v>26</v>
      </c>
      <c r="C37" s="18">
        <v>9099346</v>
      </c>
      <c r="D37" s="18">
        <v>9460708</v>
      </c>
      <c r="E37" s="18">
        <v>12514744</v>
      </c>
      <c r="F37" s="5"/>
      <c r="G37" s="37"/>
      <c r="H37" s="5"/>
    </row>
    <row r="38" spans="1:8" ht="51" x14ac:dyDescent="0.2">
      <c r="A38" s="1" t="s">
        <v>27</v>
      </c>
      <c r="B38" s="2" t="s">
        <v>28</v>
      </c>
      <c r="C38" s="17">
        <f>C39</f>
        <v>-922868</v>
      </c>
      <c r="D38" s="17">
        <f>D39</f>
        <v>-936432</v>
      </c>
      <c r="E38" s="18">
        <f>E39</f>
        <v>-1193545</v>
      </c>
      <c r="F38" s="5"/>
      <c r="G38" s="37"/>
      <c r="H38" s="5"/>
    </row>
    <row r="39" spans="1:8" ht="76.5" x14ac:dyDescent="0.2">
      <c r="A39" s="1" t="s">
        <v>215</v>
      </c>
      <c r="B39" s="2" t="s">
        <v>29</v>
      </c>
      <c r="C39" s="18">
        <v>-922868</v>
      </c>
      <c r="D39" s="18">
        <v>-936432</v>
      </c>
      <c r="E39" s="18">
        <v>-1193545</v>
      </c>
      <c r="F39" s="5"/>
      <c r="G39" s="37"/>
      <c r="H39" s="5"/>
    </row>
    <row r="40" spans="1:8" x14ac:dyDescent="0.2">
      <c r="A40" s="3" t="s">
        <v>30</v>
      </c>
      <c r="B40" s="4" t="s">
        <v>31</v>
      </c>
      <c r="C40" s="15">
        <f>C41+C46+C48</f>
        <v>85274000</v>
      </c>
      <c r="D40" s="15">
        <f>D41+D46+D48</f>
        <v>88572000</v>
      </c>
      <c r="E40" s="15">
        <f>E41+E46+E48</f>
        <v>92042000</v>
      </c>
      <c r="F40" s="5"/>
      <c r="G40" s="37"/>
      <c r="H40" s="5"/>
    </row>
    <row r="41" spans="1:8" ht="25.5" x14ac:dyDescent="0.2">
      <c r="A41" s="1" t="s">
        <v>32</v>
      </c>
      <c r="B41" s="2" t="s">
        <v>33</v>
      </c>
      <c r="C41" s="17">
        <f>C42+C44</f>
        <v>78727000</v>
      </c>
      <c r="D41" s="17">
        <f>D42+D44</f>
        <v>82456000</v>
      </c>
      <c r="E41" s="17">
        <f t="shared" ref="E41" si="3">E42+E44</f>
        <v>85265000</v>
      </c>
      <c r="F41" s="5"/>
      <c r="G41" s="37"/>
      <c r="H41" s="5"/>
    </row>
    <row r="42" spans="1:8" ht="25.5" x14ac:dyDescent="0.2">
      <c r="A42" s="1" t="s">
        <v>34</v>
      </c>
      <c r="B42" s="2" t="s">
        <v>35</v>
      </c>
      <c r="C42" s="17">
        <f>C43</f>
        <v>47034000</v>
      </c>
      <c r="D42" s="17">
        <f>D43</f>
        <v>49234000</v>
      </c>
      <c r="E42" s="18">
        <f>E43</f>
        <v>50434000</v>
      </c>
      <c r="F42" s="5"/>
      <c r="G42" s="37"/>
      <c r="H42" s="5"/>
    </row>
    <row r="43" spans="1:8" ht="25.5" x14ac:dyDescent="0.2">
      <c r="A43" s="1" t="s">
        <v>34</v>
      </c>
      <c r="B43" s="2" t="s">
        <v>36</v>
      </c>
      <c r="C43" s="19">
        <v>47034000</v>
      </c>
      <c r="D43" s="19">
        <v>49234000</v>
      </c>
      <c r="E43" s="19">
        <v>50434000</v>
      </c>
      <c r="F43" s="5"/>
      <c r="G43" s="37"/>
      <c r="H43" s="5"/>
    </row>
    <row r="44" spans="1:8" ht="25.5" x14ac:dyDescent="0.2">
      <c r="A44" s="1" t="s">
        <v>37</v>
      </c>
      <c r="B44" s="2" t="s">
        <v>38</v>
      </c>
      <c r="C44" s="17">
        <f>C45</f>
        <v>31693000</v>
      </c>
      <c r="D44" s="17">
        <f>D45</f>
        <v>33222000</v>
      </c>
      <c r="E44" s="18">
        <f>E45</f>
        <v>34831000</v>
      </c>
      <c r="F44" s="5"/>
      <c r="G44" s="37"/>
      <c r="H44" s="5"/>
    </row>
    <row r="45" spans="1:8" ht="51" x14ac:dyDescent="0.2">
      <c r="A45" s="1" t="s">
        <v>39</v>
      </c>
      <c r="B45" s="2" t="s">
        <v>40</v>
      </c>
      <c r="C45" s="18">
        <v>31693000</v>
      </c>
      <c r="D45" s="18">
        <v>33222000</v>
      </c>
      <c r="E45" s="18">
        <v>34831000</v>
      </c>
      <c r="F45" s="5"/>
      <c r="G45" s="37"/>
      <c r="H45" s="5"/>
    </row>
    <row r="46" spans="1:8" x14ac:dyDescent="0.2">
      <c r="A46" s="1" t="s">
        <v>41</v>
      </c>
      <c r="B46" s="2" t="s">
        <v>42</v>
      </c>
      <c r="C46" s="17">
        <f>C47</f>
        <v>3535000</v>
      </c>
      <c r="D46" s="17">
        <f>D47</f>
        <v>3992000</v>
      </c>
      <c r="E46" s="18">
        <f>E47</f>
        <v>4543000</v>
      </c>
      <c r="F46" s="5"/>
      <c r="G46" s="37"/>
      <c r="H46" s="5"/>
    </row>
    <row r="47" spans="1:8" x14ac:dyDescent="0.2">
      <c r="A47" s="1" t="s">
        <v>41</v>
      </c>
      <c r="B47" s="2" t="s">
        <v>43</v>
      </c>
      <c r="C47" s="18">
        <v>3535000</v>
      </c>
      <c r="D47" s="18">
        <v>3992000</v>
      </c>
      <c r="E47" s="18">
        <v>4543000</v>
      </c>
      <c r="F47" s="5"/>
      <c r="G47" s="37"/>
      <c r="H47" s="5"/>
    </row>
    <row r="48" spans="1:8" ht="25.5" x14ac:dyDescent="0.2">
      <c r="A48" s="1" t="s">
        <v>44</v>
      </c>
      <c r="B48" s="2" t="s">
        <v>45</v>
      </c>
      <c r="C48" s="17">
        <f>C49</f>
        <v>3012000</v>
      </c>
      <c r="D48" s="17">
        <f>D49</f>
        <v>2124000</v>
      </c>
      <c r="E48" s="18">
        <f>E49</f>
        <v>2234000</v>
      </c>
      <c r="F48" s="5"/>
      <c r="G48" s="37"/>
      <c r="H48" s="5"/>
    </row>
    <row r="49" spans="1:8" ht="25.5" x14ac:dyDescent="0.2">
      <c r="A49" s="1" t="s">
        <v>46</v>
      </c>
      <c r="B49" s="2" t="s">
        <v>47</v>
      </c>
      <c r="C49" s="18">
        <v>3012000</v>
      </c>
      <c r="D49" s="18">
        <v>2124000</v>
      </c>
      <c r="E49" s="18">
        <v>2234000</v>
      </c>
      <c r="F49" s="5"/>
      <c r="G49" s="37"/>
      <c r="H49" s="5"/>
    </row>
    <row r="50" spans="1:8" x14ac:dyDescent="0.2">
      <c r="A50" s="3" t="s">
        <v>48</v>
      </c>
      <c r="B50" s="4" t="s">
        <v>49</v>
      </c>
      <c r="C50" s="22">
        <f>C51+C53</f>
        <v>55750000</v>
      </c>
      <c r="D50" s="22">
        <f t="shared" ref="D50:E50" si="4">D51+D53</f>
        <v>57123000</v>
      </c>
      <c r="E50" s="22">
        <f t="shared" si="4"/>
        <v>58127000</v>
      </c>
      <c r="F50" s="5"/>
      <c r="G50" s="37"/>
      <c r="H50" s="5"/>
    </row>
    <row r="51" spans="1:8" x14ac:dyDescent="0.2">
      <c r="A51" s="1" t="s">
        <v>50</v>
      </c>
      <c r="B51" s="2" t="s">
        <v>51</v>
      </c>
      <c r="C51" s="19">
        <f>C52</f>
        <v>6500000</v>
      </c>
      <c r="D51" s="19">
        <f>D52</f>
        <v>6889000</v>
      </c>
      <c r="E51" s="18">
        <f>E52</f>
        <v>6889000</v>
      </c>
      <c r="F51" s="5"/>
      <c r="G51" s="37"/>
      <c r="H51" s="5"/>
    </row>
    <row r="52" spans="1:8" ht="38.25" x14ac:dyDescent="0.2">
      <c r="A52" s="1" t="s">
        <v>280</v>
      </c>
      <c r="B52" s="2" t="s">
        <v>282</v>
      </c>
      <c r="C52" s="18">
        <v>6500000</v>
      </c>
      <c r="D52" s="18">
        <v>6889000</v>
      </c>
      <c r="E52" s="18">
        <v>6889000</v>
      </c>
      <c r="F52" s="5"/>
      <c r="G52" s="37"/>
      <c r="H52" s="5"/>
    </row>
    <row r="53" spans="1:8" x14ac:dyDescent="0.2">
      <c r="A53" s="1" t="s">
        <v>52</v>
      </c>
      <c r="B53" s="2" t="s">
        <v>53</v>
      </c>
      <c r="C53" s="19">
        <f>C54+C56</f>
        <v>49250000</v>
      </c>
      <c r="D53" s="19">
        <f t="shared" ref="D53:E53" si="5">D54+D56</f>
        <v>50234000</v>
      </c>
      <c r="E53" s="19">
        <f t="shared" si="5"/>
        <v>51238000</v>
      </c>
      <c r="F53" s="5"/>
      <c r="G53" s="37"/>
      <c r="H53" s="5"/>
    </row>
    <row r="54" spans="1:8" x14ac:dyDescent="0.2">
      <c r="A54" s="1" t="s">
        <v>54</v>
      </c>
      <c r="B54" s="2" t="s">
        <v>55</v>
      </c>
      <c r="C54" s="19">
        <f>C55</f>
        <v>41425000</v>
      </c>
      <c r="D54" s="19">
        <f>D55</f>
        <v>42253000</v>
      </c>
      <c r="E54" s="18">
        <f>E55</f>
        <v>43098000</v>
      </c>
      <c r="F54" s="5"/>
      <c r="G54" s="37"/>
      <c r="H54" s="5"/>
    </row>
    <row r="55" spans="1:8" ht="25.5" x14ac:dyDescent="0.2">
      <c r="A55" s="1" t="s">
        <v>281</v>
      </c>
      <c r="B55" s="2" t="s">
        <v>283</v>
      </c>
      <c r="C55" s="18">
        <v>41425000</v>
      </c>
      <c r="D55" s="18">
        <v>42253000</v>
      </c>
      <c r="E55" s="18">
        <v>43098000</v>
      </c>
      <c r="F55" s="5"/>
      <c r="G55" s="37"/>
      <c r="H55" s="5"/>
    </row>
    <row r="56" spans="1:8" x14ac:dyDescent="0.2">
      <c r="A56" s="1" t="s">
        <v>56</v>
      </c>
      <c r="B56" s="2" t="s">
        <v>57</v>
      </c>
      <c r="C56" s="19">
        <f>C57</f>
        <v>7825000</v>
      </c>
      <c r="D56" s="19">
        <f>D57</f>
        <v>7981000</v>
      </c>
      <c r="E56" s="18">
        <f>E57</f>
        <v>8140000</v>
      </c>
      <c r="F56" s="5"/>
      <c r="G56" s="37"/>
      <c r="H56" s="5"/>
    </row>
    <row r="57" spans="1:8" ht="25.5" x14ac:dyDescent="0.2">
      <c r="A57" s="1" t="s">
        <v>284</v>
      </c>
      <c r="B57" s="2" t="s">
        <v>285</v>
      </c>
      <c r="C57" s="18">
        <v>7825000</v>
      </c>
      <c r="D57" s="18">
        <v>7981000</v>
      </c>
      <c r="E57" s="18">
        <v>8140000</v>
      </c>
      <c r="F57" s="5"/>
      <c r="G57" s="37"/>
      <c r="H57" s="5"/>
    </row>
    <row r="58" spans="1:8" x14ac:dyDescent="0.2">
      <c r="A58" s="3" t="s">
        <v>58</v>
      </c>
      <c r="B58" s="4" t="s">
        <v>59</v>
      </c>
      <c r="C58" s="22">
        <f>C59+C61</f>
        <v>17861000</v>
      </c>
      <c r="D58" s="22">
        <f t="shared" ref="D58:E58" si="6">D59+D61</f>
        <v>17861000</v>
      </c>
      <c r="E58" s="22">
        <f t="shared" si="6"/>
        <v>17861000</v>
      </c>
      <c r="F58" s="5"/>
      <c r="G58" s="37"/>
      <c r="H58" s="5"/>
    </row>
    <row r="59" spans="1:8" ht="25.5" x14ac:dyDescent="0.2">
      <c r="A59" s="1" t="s">
        <v>60</v>
      </c>
      <c r="B59" s="2" t="s">
        <v>61</v>
      </c>
      <c r="C59" s="19">
        <f>C60</f>
        <v>17846000</v>
      </c>
      <c r="D59" s="19">
        <f>D60</f>
        <v>17846000</v>
      </c>
      <c r="E59" s="18">
        <f>E60</f>
        <v>17846000</v>
      </c>
      <c r="F59" s="5"/>
      <c r="G59" s="37"/>
      <c r="H59" s="5"/>
    </row>
    <row r="60" spans="1:8" ht="38.25" x14ac:dyDescent="0.2">
      <c r="A60" s="1" t="s">
        <v>62</v>
      </c>
      <c r="B60" s="2" t="s">
        <v>63</v>
      </c>
      <c r="C60" s="18">
        <v>17846000</v>
      </c>
      <c r="D60" s="18">
        <v>17846000</v>
      </c>
      <c r="E60" s="18">
        <v>17846000</v>
      </c>
      <c r="F60" s="5"/>
      <c r="G60" s="37"/>
      <c r="H60" s="5"/>
    </row>
    <row r="61" spans="1:8" ht="25.5" x14ac:dyDescent="0.2">
      <c r="A61" s="1" t="s">
        <v>64</v>
      </c>
      <c r="B61" s="2" t="s">
        <v>65</v>
      </c>
      <c r="C61" s="19">
        <f t="shared" ref="C61:E61" si="7">C62</f>
        <v>15000</v>
      </c>
      <c r="D61" s="19">
        <f t="shared" si="7"/>
        <v>15000</v>
      </c>
      <c r="E61" s="19">
        <f t="shared" si="7"/>
        <v>15000</v>
      </c>
      <c r="F61" s="5"/>
      <c r="G61" s="37"/>
      <c r="H61" s="5"/>
    </row>
    <row r="62" spans="1:8" ht="25.5" x14ac:dyDescent="0.2">
      <c r="A62" s="1" t="s">
        <v>66</v>
      </c>
      <c r="B62" s="2" t="s">
        <v>67</v>
      </c>
      <c r="C62" s="19">
        <v>15000</v>
      </c>
      <c r="D62" s="19">
        <v>15000</v>
      </c>
      <c r="E62" s="19">
        <v>15000</v>
      </c>
      <c r="F62" s="5"/>
      <c r="G62" s="37"/>
      <c r="H62" s="5"/>
    </row>
    <row r="63" spans="1:8" ht="25.5" x14ac:dyDescent="0.2">
      <c r="A63" s="3" t="s">
        <v>68</v>
      </c>
      <c r="B63" s="4" t="s">
        <v>69</v>
      </c>
      <c r="C63" s="22">
        <f>C64+C71</f>
        <v>101644400</v>
      </c>
      <c r="D63" s="22">
        <f t="shared" ref="D63" si="8">D64+D71</f>
        <v>124216300</v>
      </c>
      <c r="E63" s="22">
        <f>E64+E71</f>
        <v>123526300</v>
      </c>
      <c r="F63" s="5"/>
      <c r="G63" s="37"/>
      <c r="H63" s="5"/>
    </row>
    <row r="64" spans="1:8" ht="63.75" x14ac:dyDescent="0.2">
      <c r="A64" s="1" t="s">
        <v>70</v>
      </c>
      <c r="B64" s="2" t="s">
        <v>71</v>
      </c>
      <c r="C64" s="17">
        <f>C65+C67+C69</f>
        <v>99814000</v>
      </c>
      <c r="D64" s="17">
        <f t="shared" ref="D64:E64" si="9">D65+D67+D69</f>
        <v>122309000</v>
      </c>
      <c r="E64" s="17">
        <f t="shared" si="9"/>
        <v>122309000</v>
      </c>
      <c r="F64" s="5"/>
      <c r="G64" s="37"/>
      <c r="H64" s="5"/>
    </row>
    <row r="65" spans="1:8" ht="51" x14ac:dyDescent="0.2">
      <c r="A65" s="1" t="s">
        <v>72</v>
      </c>
      <c r="B65" s="2" t="s">
        <v>73</v>
      </c>
      <c r="C65" s="17">
        <f>C66</f>
        <v>96200000</v>
      </c>
      <c r="D65" s="17">
        <f>D66</f>
        <v>119200000</v>
      </c>
      <c r="E65" s="17">
        <f>E66</f>
        <v>119200000</v>
      </c>
      <c r="F65" s="5"/>
      <c r="G65" s="37"/>
      <c r="H65" s="5"/>
    </row>
    <row r="66" spans="1:8" ht="63.75" x14ac:dyDescent="0.2">
      <c r="A66" s="1" t="s">
        <v>286</v>
      </c>
      <c r="B66" s="2" t="s">
        <v>287</v>
      </c>
      <c r="C66" s="18">
        <v>96200000</v>
      </c>
      <c r="D66" s="18">
        <v>119200000</v>
      </c>
      <c r="E66" s="18">
        <v>119200000</v>
      </c>
      <c r="F66" s="5"/>
      <c r="G66" s="37"/>
      <c r="H66" s="5"/>
    </row>
    <row r="67" spans="1:8" ht="51" x14ac:dyDescent="0.2">
      <c r="A67" s="1" t="s">
        <v>244</v>
      </c>
      <c r="B67" s="2" t="s">
        <v>245</v>
      </c>
      <c r="C67" s="18">
        <f>C68</f>
        <v>439000</v>
      </c>
      <c r="D67" s="18">
        <f>D68</f>
        <v>439000</v>
      </c>
      <c r="E67" s="18">
        <f>E68</f>
        <v>439000</v>
      </c>
      <c r="F67" s="5"/>
      <c r="G67" s="37"/>
      <c r="H67" s="5"/>
    </row>
    <row r="68" spans="1:8" ht="51" x14ac:dyDescent="0.2">
      <c r="A68" s="1" t="s">
        <v>289</v>
      </c>
      <c r="B68" s="2" t="s">
        <v>288</v>
      </c>
      <c r="C68" s="18">
        <v>439000</v>
      </c>
      <c r="D68" s="18">
        <v>439000</v>
      </c>
      <c r="E68" s="18">
        <v>439000</v>
      </c>
      <c r="F68" s="5"/>
      <c r="G68" s="37"/>
      <c r="H68" s="5"/>
    </row>
    <row r="69" spans="1:8" ht="25.5" x14ac:dyDescent="0.2">
      <c r="A69" s="1" t="s">
        <v>74</v>
      </c>
      <c r="B69" s="2" t="s">
        <v>75</v>
      </c>
      <c r="C69" s="17">
        <f>C70</f>
        <v>3175000</v>
      </c>
      <c r="D69" s="17">
        <f>D70</f>
        <v>2670000</v>
      </c>
      <c r="E69" s="18">
        <f>E70</f>
        <v>2670000</v>
      </c>
      <c r="F69" s="5"/>
      <c r="G69" s="37"/>
      <c r="H69" s="5"/>
    </row>
    <row r="70" spans="1:8" ht="25.5" x14ac:dyDescent="0.2">
      <c r="A70" s="1" t="s">
        <v>290</v>
      </c>
      <c r="B70" s="2" t="s">
        <v>291</v>
      </c>
      <c r="C70" s="18">
        <v>3175000</v>
      </c>
      <c r="D70" s="18">
        <v>2670000</v>
      </c>
      <c r="E70" s="18">
        <v>2670000</v>
      </c>
      <c r="F70" s="5"/>
      <c r="G70" s="37"/>
      <c r="H70" s="5"/>
    </row>
    <row r="71" spans="1:8" ht="63.75" x14ac:dyDescent="0.2">
      <c r="A71" s="1" t="s">
        <v>76</v>
      </c>
      <c r="B71" s="2" t="s">
        <v>77</v>
      </c>
      <c r="C71" s="17">
        <f>C72+C74</f>
        <v>1830400</v>
      </c>
      <c r="D71" s="17">
        <f t="shared" ref="D71:E71" si="10">D72+D74</f>
        <v>1907300</v>
      </c>
      <c r="E71" s="17">
        <f t="shared" si="10"/>
        <v>1217300</v>
      </c>
      <c r="F71" s="5"/>
      <c r="G71" s="37"/>
      <c r="H71" s="5"/>
    </row>
    <row r="72" spans="1:8" ht="63.75" x14ac:dyDescent="0.2">
      <c r="A72" s="1" t="s">
        <v>78</v>
      </c>
      <c r="B72" s="2" t="s">
        <v>79</v>
      </c>
      <c r="C72" s="17">
        <f>C73</f>
        <v>158700</v>
      </c>
      <c r="D72" s="17">
        <f t="shared" ref="D72:E72" si="11">D73</f>
        <v>158700</v>
      </c>
      <c r="E72" s="17">
        <f t="shared" si="11"/>
        <v>158700</v>
      </c>
      <c r="F72" s="5"/>
      <c r="G72" s="37"/>
      <c r="H72" s="5"/>
    </row>
    <row r="73" spans="1:8" ht="51" x14ac:dyDescent="0.2">
      <c r="A73" s="1" t="s">
        <v>292</v>
      </c>
      <c r="B73" s="2" t="s">
        <v>80</v>
      </c>
      <c r="C73" s="23">
        <v>158700</v>
      </c>
      <c r="D73" s="23">
        <v>158700</v>
      </c>
      <c r="E73" s="23">
        <v>158700</v>
      </c>
      <c r="F73" s="5"/>
      <c r="G73" s="37"/>
      <c r="H73" s="5"/>
    </row>
    <row r="74" spans="1:8" ht="76.5" x14ac:dyDescent="0.2">
      <c r="A74" s="1" t="s">
        <v>189</v>
      </c>
      <c r="B74" s="2" t="s">
        <v>190</v>
      </c>
      <c r="C74" s="24">
        <f>C75</f>
        <v>1671700</v>
      </c>
      <c r="D74" s="24">
        <f t="shared" ref="D74:E74" si="12">D75</f>
        <v>1748600</v>
      </c>
      <c r="E74" s="24">
        <f t="shared" si="12"/>
        <v>1058600</v>
      </c>
      <c r="F74" s="5"/>
      <c r="G74" s="37"/>
      <c r="H74" s="5"/>
    </row>
    <row r="75" spans="1:8" ht="76.5" x14ac:dyDescent="0.2">
      <c r="A75" s="1" t="s">
        <v>293</v>
      </c>
      <c r="B75" s="2" t="s">
        <v>294</v>
      </c>
      <c r="C75" s="18">
        <v>1671700</v>
      </c>
      <c r="D75" s="18">
        <v>1748600</v>
      </c>
      <c r="E75" s="18">
        <v>1058600</v>
      </c>
      <c r="F75" s="5"/>
      <c r="G75" s="37"/>
      <c r="H75" s="5"/>
    </row>
    <row r="76" spans="1:8" x14ac:dyDescent="0.2">
      <c r="A76" s="3" t="s">
        <v>81</v>
      </c>
      <c r="B76" s="4" t="s">
        <v>82</v>
      </c>
      <c r="C76" s="15">
        <f>C77</f>
        <v>1593870</v>
      </c>
      <c r="D76" s="15">
        <f t="shared" ref="D76:E76" si="13">D77</f>
        <v>1593870</v>
      </c>
      <c r="E76" s="15">
        <f t="shared" si="13"/>
        <v>1593870</v>
      </c>
      <c r="F76" s="5"/>
      <c r="G76" s="37"/>
      <c r="H76" s="5"/>
    </row>
    <row r="77" spans="1:8" x14ac:dyDescent="0.2">
      <c r="A77" s="1" t="s">
        <v>83</v>
      </c>
      <c r="B77" s="2" t="s">
        <v>84</v>
      </c>
      <c r="C77" s="17">
        <f>C78+C79+C80</f>
        <v>1593870</v>
      </c>
      <c r="D77" s="17">
        <f t="shared" ref="D77:E77" si="14">D78+D79+D80</f>
        <v>1593870</v>
      </c>
      <c r="E77" s="17">
        <f t="shared" si="14"/>
        <v>1593870</v>
      </c>
      <c r="F77" s="5"/>
      <c r="G77" s="37"/>
      <c r="H77" s="5"/>
    </row>
    <row r="78" spans="1:8" ht="25.5" x14ac:dyDescent="0.2">
      <c r="A78" s="1" t="s">
        <v>85</v>
      </c>
      <c r="B78" s="2" t="s">
        <v>86</v>
      </c>
      <c r="C78" s="25">
        <v>314412</v>
      </c>
      <c r="D78" s="25">
        <v>314412</v>
      </c>
      <c r="E78" s="25">
        <v>314412</v>
      </c>
      <c r="F78" s="5"/>
      <c r="G78" s="37"/>
      <c r="H78" s="5"/>
    </row>
    <row r="79" spans="1:8" x14ac:dyDescent="0.2">
      <c r="A79" s="1" t="s">
        <v>87</v>
      </c>
      <c r="B79" s="2" t="s">
        <v>88</v>
      </c>
      <c r="C79" s="19">
        <v>651516</v>
      </c>
      <c r="D79" s="19">
        <v>651516</v>
      </c>
      <c r="E79" s="19">
        <v>651516</v>
      </c>
      <c r="F79" s="5"/>
      <c r="G79" s="37"/>
      <c r="H79" s="5"/>
    </row>
    <row r="80" spans="1:8" x14ac:dyDescent="0.2">
      <c r="A80" s="1" t="s">
        <v>89</v>
      </c>
      <c r="B80" s="2" t="s">
        <v>90</v>
      </c>
      <c r="C80" s="17">
        <f>C81</f>
        <v>627942</v>
      </c>
      <c r="D80" s="17">
        <f t="shared" ref="D80:E80" si="15">D81</f>
        <v>627942</v>
      </c>
      <c r="E80" s="17">
        <f t="shared" si="15"/>
        <v>627942</v>
      </c>
      <c r="F80" s="5"/>
      <c r="G80" s="37"/>
      <c r="H80" s="5"/>
    </row>
    <row r="81" spans="1:9" x14ac:dyDescent="0.2">
      <c r="A81" s="1" t="s">
        <v>91</v>
      </c>
      <c r="B81" s="2" t="s">
        <v>92</v>
      </c>
      <c r="C81" s="19">
        <v>627942</v>
      </c>
      <c r="D81" s="19">
        <v>627942</v>
      </c>
      <c r="E81" s="19">
        <v>627942</v>
      </c>
      <c r="F81" s="5"/>
      <c r="G81" s="37"/>
      <c r="H81" s="5"/>
    </row>
    <row r="82" spans="1:9" ht="25.5" x14ac:dyDescent="0.2">
      <c r="A82" s="3" t="s">
        <v>93</v>
      </c>
      <c r="B82" s="4" t="s">
        <v>94</v>
      </c>
      <c r="C82" s="15">
        <f>C83</f>
        <v>325695</v>
      </c>
      <c r="D82" s="15">
        <f t="shared" ref="D82:E84" si="16">D83</f>
        <v>325695</v>
      </c>
      <c r="E82" s="15">
        <f t="shared" si="16"/>
        <v>325695</v>
      </c>
      <c r="F82" s="5"/>
      <c r="G82" s="37"/>
      <c r="H82" s="5"/>
    </row>
    <row r="83" spans="1:9" x14ac:dyDescent="0.2">
      <c r="A83" s="1" t="s">
        <v>95</v>
      </c>
      <c r="B83" s="2" t="s">
        <v>96</v>
      </c>
      <c r="C83" s="17">
        <f>C84</f>
        <v>325695</v>
      </c>
      <c r="D83" s="17">
        <f t="shared" si="16"/>
        <v>325695</v>
      </c>
      <c r="E83" s="17">
        <f t="shared" si="16"/>
        <v>325695</v>
      </c>
      <c r="F83" s="5"/>
      <c r="G83" s="37"/>
      <c r="H83" s="5"/>
    </row>
    <row r="84" spans="1:9" x14ac:dyDescent="0.2">
      <c r="A84" s="1" t="s">
        <v>97</v>
      </c>
      <c r="B84" s="2" t="s">
        <v>98</v>
      </c>
      <c r="C84" s="17">
        <f>C85</f>
        <v>325695</v>
      </c>
      <c r="D84" s="17">
        <f t="shared" si="16"/>
        <v>325695</v>
      </c>
      <c r="E84" s="17">
        <f t="shared" si="16"/>
        <v>325695</v>
      </c>
      <c r="F84" s="5"/>
      <c r="G84" s="37"/>
      <c r="H84" s="5"/>
    </row>
    <row r="85" spans="1:9" x14ac:dyDescent="0.2">
      <c r="A85" s="1" t="s">
        <v>295</v>
      </c>
      <c r="B85" s="2" t="s">
        <v>99</v>
      </c>
      <c r="C85" s="19">
        <v>325695</v>
      </c>
      <c r="D85" s="19">
        <v>325695</v>
      </c>
      <c r="E85" s="19">
        <v>325695</v>
      </c>
      <c r="F85" s="5"/>
      <c r="G85" s="37"/>
      <c r="H85" s="5"/>
    </row>
    <row r="86" spans="1:9" ht="25.5" x14ac:dyDescent="0.2">
      <c r="A86" s="3" t="s">
        <v>100</v>
      </c>
      <c r="B86" s="4" t="s">
        <v>101</v>
      </c>
      <c r="C86" s="15">
        <f>C87+C90</f>
        <v>11963000</v>
      </c>
      <c r="D86" s="15">
        <f t="shared" ref="D86:E86" si="17">D87+D90</f>
        <v>5463000</v>
      </c>
      <c r="E86" s="15">
        <f t="shared" si="17"/>
        <v>5463000</v>
      </c>
      <c r="F86" s="5"/>
      <c r="G86" s="37"/>
      <c r="H86" s="5"/>
    </row>
    <row r="87" spans="1:9" ht="51" x14ac:dyDescent="0.2">
      <c r="A87" s="1" t="s">
        <v>102</v>
      </c>
      <c r="B87" s="2" t="s">
        <v>103</v>
      </c>
      <c r="C87" s="17">
        <f>C88</f>
        <v>2663000</v>
      </c>
      <c r="D87" s="17">
        <f t="shared" ref="D87:E88" si="18">D88</f>
        <v>1163000</v>
      </c>
      <c r="E87" s="17">
        <f t="shared" si="18"/>
        <v>1163000</v>
      </c>
      <c r="F87" s="5"/>
      <c r="G87" s="37"/>
      <c r="H87" s="5"/>
    </row>
    <row r="88" spans="1:9" ht="63.75" x14ac:dyDescent="0.2">
      <c r="A88" s="1" t="s">
        <v>296</v>
      </c>
      <c r="B88" s="2" t="s">
        <v>104</v>
      </c>
      <c r="C88" s="17">
        <f>C89</f>
        <v>2663000</v>
      </c>
      <c r="D88" s="17">
        <f t="shared" si="18"/>
        <v>1163000</v>
      </c>
      <c r="E88" s="17">
        <f t="shared" si="18"/>
        <v>1163000</v>
      </c>
      <c r="F88" s="5"/>
      <c r="G88" s="37"/>
      <c r="H88" s="5"/>
    </row>
    <row r="89" spans="1:9" ht="63.75" x14ac:dyDescent="0.2">
      <c r="A89" s="1" t="s">
        <v>297</v>
      </c>
      <c r="B89" s="2" t="s">
        <v>298</v>
      </c>
      <c r="C89" s="19">
        <v>2663000</v>
      </c>
      <c r="D89" s="19">
        <v>1163000</v>
      </c>
      <c r="E89" s="19">
        <v>1163000</v>
      </c>
      <c r="F89" s="5"/>
      <c r="G89" s="37"/>
      <c r="H89" s="37"/>
    </row>
    <row r="90" spans="1:9" ht="25.5" x14ac:dyDescent="0.2">
      <c r="A90" s="1" t="s">
        <v>105</v>
      </c>
      <c r="B90" s="2" t="s">
        <v>106</v>
      </c>
      <c r="C90" s="17">
        <f t="shared" ref="C90:E91" si="19">C91</f>
        <v>9300000</v>
      </c>
      <c r="D90" s="17">
        <f t="shared" si="19"/>
        <v>4300000</v>
      </c>
      <c r="E90" s="18">
        <f t="shared" si="19"/>
        <v>4300000</v>
      </c>
      <c r="F90" s="5"/>
      <c r="G90" s="37"/>
      <c r="H90" s="5"/>
    </row>
    <row r="91" spans="1:9" ht="25.5" x14ac:dyDescent="0.2">
      <c r="A91" s="1" t="s">
        <v>107</v>
      </c>
      <c r="B91" s="2" t="s">
        <v>108</v>
      </c>
      <c r="C91" s="17">
        <f t="shared" si="19"/>
        <v>9300000</v>
      </c>
      <c r="D91" s="17">
        <f t="shared" si="19"/>
        <v>4300000</v>
      </c>
      <c r="E91" s="18">
        <f t="shared" si="19"/>
        <v>4300000</v>
      </c>
      <c r="F91" s="5"/>
      <c r="G91" s="37"/>
      <c r="H91" s="5"/>
    </row>
    <row r="92" spans="1:9" ht="38.25" x14ac:dyDescent="0.2">
      <c r="A92" s="1" t="s">
        <v>299</v>
      </c>
      <c r="B92" s="2" t="s">
        <v>300</v>
      </c>
      <c r="C92" s="23">
        <v>9300000</v>
      </c>
      <c r="D92" s="23">
        <v>4300000</v>
      </c>
      <c r="E92" s="23">
        <v>4300000</v>
      </c>
      <c r="F92" s="5"/>
      <c r="G92" s="37"/>
      <c r="H92" s="5"/>
    </row>
    <row r="93" spans="1:9" x14ac:dyDescent="0.2">
      <c r="A93" s="3" t="s">
        <v>109</v>
      </c>
      <c r="B93" s="4" t="s">
        <v>110</v>
      </c>
      <c r="C93" s="15">
        <f>C94+C118+C120+C125+C128</f>
        <v>6253887</v>
      </c>
      <c r="D93" s="15">
        <f>D94+D118+D120+D128</f>
        <v>1605087</v>
      </c>
      <c r="E93" s="15">
        <f>E94+E118+E120+E128</f>
        <v>1605087</v>
      </c>
      <c r="F93" s="5"/>
      <c r="G93" s="40"/>
      <c r="H93" s="37"/>
    </row>
    <row r="94" spans="1:9" ht="25.5" x14ac:dyDescent="0.2">
      <c r="A94" s="1" t="s">
        <v>111</v>
      </c>
      <c r="B94" s="2" t="s">
        <v>112</v>
      </c>
      <c r="C94" s="17">
        <f>C95+C97+C99+C101+C103+C105+C107+C109+C111+C114+C116</f>
        <v>1439800</v>
      </c>
      <c r="D94" s="17">
        <f>D95+D97+D99+D101+D103+D105+D107+D109+D111+D114+D116</f>
        <v>1439800</v>
      </c>
      <c r="E94" s="17">
        <f>E95+E97+E99+E101+E103+E105+E107+E109+E111+E114+E116</f>
        <v>1439800</v>
      </c>
      <c r="F94" s="5"/>
      <c r="G94" s="41"/>
      <c r="H94" s="38"/>
      <c r="I94" s="32"/>
    </row>
    <row r="95" spans="1:9" ht="38.25" x14ac:dyDescent="0.2">
      <c r="A95" s="1" t="s">
        <v>113</v>
      </c>
      <c r="B95" s="2" t="s">
        <v>114</v>
      </c>
      <c r="C95" s="17">
        <f>C96</f>
        <v>14000</v>
      </c>
      <c r="D95" s="17">
        <f>D96</f>
        <v>14000</v>
      </c>
      <c r="E95" s="18">
        <f>E96</f>
        <v>14000</v>
      </c>
      <c r="F95" s="5"/>
      <c r="G95" s="41"/>
      <c r="H95" s="5"/>
    </row>
    <row r="96" spans="1:9" ht="51" x14ac:dyDescent="0.2">
      <c r="A96" s="1" t="s">
        <v>115</v>
      </c>
      <c r="B96" s="2" t="s">
        <v>116</v>
      </c>
      <c r="C96" s="17">
        <v>14000</v>
      </c>
      <c r="D96" s="17">
        <v>14000</v>
      </c>
      <c r="E96" s="17">
        <v>14000</v>
      </c>
      <c r="F96" s="5"/>
      <c r="G96" s="41"/>
      <c r="H96" s="5"/>
    </row>
    <row r="97" spans="1:8" ht="51" x14ac:dyDescent="0.2">
      <c r="A97" s="1" t="s">
        <v>117</v>
      </c>
      <c r="B97" s="2" t="s">
        <v>118</v>
      </c>
      <c r="C97" s="17">
        <f>C98</f>
        <v>110000</v>
      </c>
      <c r="D97" s="17">
        <f t="shared" ref="D97:E97" si="20">D98</f>
        <v>110000</v>
      </c>
      <c r="E97" s="17">
        <f t="shared" si="20"/>
        <v>110000</v>
      </c>
      <c r="F97" s="5"/>
      <c r="G97" s="41"/>
      <c r="H97" s="5"/>
    </row>
    <row r="98" spans="1:8" ht="76.5" x14ac:dyDescent="0.2">
      <c r="A98" s="1" t="s">
        <v>119</v>
      </c>
      <c r="B98" s="2" t="s">
        <v>120</v>
      </c>
      <c r="C98" s="17">
        <v>110000</v>
      </c>
      <c r="D98" s="17">
        <v>110000</v>
      </c>
      <c r="E98" s="17">
        <v>110000</v>
      </c>
      <c r="F98" s="5"/>
      <c r="G98" s="41"/>
      <c r="H98" s="5"/>
    </row>
    <row r="99" spans="1:8" ht="38.25" x14ac:dyDescent="0.2">
      <c r="A99" s="1" t="s">
        <v>121</v>
      </c>
      <c r="B99" s="2" t="s">
        <v>122</v>
      </c>
      <c r="C99" s="17">
        <f>C100</f>
        <v>65000</v>
      </c>
      <c r="D99" s="17">
        <f t="shared" ref="D99:E99" si="21">D100</f>
        <v>65000</v>
      </c>
      <c r="E99" s="17">
        <f t="shared" si="21"/>
        <v>65000</v>
      </c>
      <c r="F99" s="5"/>
      <c r="G99" s="41"/>
      <c r="H99" s="5"/>
    </row>
    <row r="100" spans="1:8" ht="51" x14ac:dyDescent="0.2">
      <c r="A100" s="1" t="s">
        <v>123</v>
      </c>
      <c r="B100" s="2" t="s">
        <v>124</v>
      </c>
      <c r="C100" s="17">
        <v>65000</v>
      </c>
      <c r="D100" s="17">
        <v>65000</v>
      </c>
      <c r="E100" s="17">
        <v>65000</v>
      </c>
      <c r="F100" s="5"/>
      <c r="G100" s="41"/>
      <c r="H100" s="5"/>
    </row>
    <row r="101" spans="1:8" ht="51" x14ac:dyDescent="0.2">
      <c r="A101" s="1" t="s">
        <v>125</v>
      </c>
      <c r="B101" s="2" t="s">
        <v>126</v>
      </c>
      <c r="C101" s="17">
        <f>C102</f>
        <v>4000</v>
      </c>
      <c r="D101" s="17">
        <f>D102</f>
        <v>4000</v>
      </c>
      <c r="E101" s="18">
        <f>E102</f>
        <v>4000</v>
      </c>
      <c r="F101" s="5"/>
      <c r="G101" s="41"/>
      <c r="H101" s="5"/>
    </row>
    <row r="102" spans="1:8" ht="63.75" x14ac:dyDescent="0.2">
      <c r="A102" s="1" t="s">
        <v>127</v>
      </c>
      <c r="B102" s="2" t="s">
        <v>128</v>
      </c>
      <c r="C102" s="17">
        <v>4000</v>
      </c>
      <c r="D102" s="17">
        <v>4000</v>
      </c>
      <c r="E102" s="17">
        <v>4000</v>
      </c>
      <c r="F102" s="5"/>
      <c r="G102" s="41"/>
      <c r="H102" s="5"/>
    </row>
    <row r="103" spans="1:8" ht="38.25" x14ac:dyDescent="0.2">
      <c r="A103" s="1" t="s">
        <v>205</v>
      </c>
      <c r="B103" s="2" t="s">
        <v>203</v>
      </c>
      <c r="C103" s="17">
        <f>C104</f>
        <v>64000</v>
      </c>
      <c r="D103" s="17">
        <f>D104</f>
        <v>64000</v>
      </c>
      <c r="E103" s="17">
        <f>E104</f>
        <v>64000</v>
      </c>
      <c r="F103" s="5"/>
      <c r="G103" s="41"/>
      <c r="H103" s="5"/>
    </row>
    <row r="104" spans="1:8" ht="51" x14ac:dyDescent="0.2">
      <c r="A104" s="1" t="s">
        <v>206</v>
      </c>
      <c r="B104" s="2" t="s">
        <v>204</v>
      </c>
      <c r="C104" s="17">
        <v>64000</v>
      </c>
      <c r="D104" s="17">
        <v>64000</v>
      </c>
      <c r="E104" s="17">
        <v>64000</v>
      </c>
      <c r="F104" s="5"/>
      <c r="G104" s="41"/>
      <c r="H104" s="5"/>
    </row>
    <row r="105" spans="1:8" ht="38.25" x14ac:dyDescent="0.2">
      <c r="A105" s="1" t="s">
        <v>129</v>
      </c>
      <c r="B105" s="2" t="s">
        <v>130</v>
      </c>
      <c r="C105" s="17">
        <f>C106</f>
        <v>2000</v>
      </c>
      <c r="D105" s="17">
        <f>D106</f>
        <v>2000</v>
      </c>
      <c r="E105" s="18">
        <f>E106</f>
        <v>2000</v>
      </c>
      <c r="F105" s="5"/>
      <c r="G105" s="41"/>
      <c r="H105" s="5"/>
    </row>
    <row r="106" spans="1:8" ht="51" x14ac:dyDescent="0.2">
      <c r="A106" s="1" t="s">
        <v>131</v>
      </c>
      <c r="B106" s="2" t="s">
        <v>132</v>
      </c>
      <c r="C106" s="17">
        <v>2000</v>
      </c>
      <c r="D106" s="17">
        <v>2000</v>
      </c>
      <c r="E106" s="17">
        <v>2000</v>
      </c>
      <c r="F106" s="5"/>
      <c r="G106" s="41"/>
      <c r="H106" s="5"/>
    </row>
    <row r="107" spans="1:8" ht="51" x14ac:dyDescent="0.2">
      <c r="A107" s="1" t="s">
        <v>133</v>
      </c>
      <c r="B107" s="2" t="s">
        <v>134</v>
      </c>
      <c r="C107" s="17">
        <f>C108</f>
        <v>183000</v>
      </c>
      <c r="D107" s="17">
        <f>D108</f>
        <v>183000</v>
      </c>
      <c r="E107" s="18">
        <f>E108</f>
        <v>183000</v>
      </c>
      <c r="F107" s="5"/>
      <c r="G107" s="41"/>
      <c r="H107" s="5"/>
    </row>
    <row r="108" spans="1:8" ht="63.75" x14ac:dyDescent="0.2">
      <c r="A108" s="1" t="s">
        <v>135</v>
      </c>
      <c r="B108" s="2" t="s">
        <v>136</v>
      </c>
      <c r="C108" s="17">
        <v>183000</v>
      </c>
      <c r="D108" s="17">
        <v>183000</v>
      </c>
      <c r="E108" s="17">
        <v>183000</v>
      </c>
      <c r="F108" s="5"/>
      <c r="G108" s="41"/>
      <c r="H108" s="5"/>
    </row>
    <row r="109" spans="1:8" ht="51" x14ac:dyDescent="0.2">
      <c r="A109" s="1" t="s">
        <v>137</v>
      </c>
      <c r="B109" s="2" t="s">
        <v>138</v>
      </c>
      <c r="C109" s="17">
        <f>C110</f>
        <v>5000</v>
      </c>
      <c r="D109" s="17">
        <f>D110</f>
        <v>5000</v>
      </c>
      <c r="E109" s="18">
        <f>E110</f>
        <v>5000</v>
      </c>
      <c r="F109" s="5"/>
      <c r="G109" s="41"/>
      <c r="H109" s="5"/>
    </row>
    <row r="110" spans="1:8" ht="76.5" x14ac:dyDescent="0.2">
      <c r="A110" s="1" t="s">
        <v>139</v>
      </c>
      <c r="B110" s="2" t="s">
        <v>140</v>
      </c>
      <c r="C110" s="17">
        <v>5000</v>
      </c>
      <c r="D110" s="17">
        <v>5000</v>
      </c>
      <c r="E110" s="17">
        <v>5000</v>
      </c>
      <c r="F110" s="5"/>
      <c r="G110" s="41"/>
      <c r="H110" s="5"/>
    </row>
    <row r="111" spans="1:8" ht="38.25" x14ac:dyDescent="0.2">
      <c r="A111" s="1" t="s">
        <v>141</v>
      </c>
      <c r="B111" s="2" t="s">
        <v>142</v>
      </c>
      <c r="C111" s="17">
        <f>C112+C113</f>
        <v>290800</v>
      </c>
      <c r="D111" s="17">
        <f t="shared" ref="D111:E111" si="22">D112+D113</f>
        <v>290800</v>
      </c>
      <c r="E111" s="17">
        <f t="shared" si="22"/>
        <v>290800</v>
      </c>
      <c r="F111" s="5"/>
      <c r="G111" s="41"/>
      <c r="H111" s="5"/>
    </row>
    <row r="112" spans="1:8" ht="51" x14ac:dyDescent="0.2">
      <c r="A112" s="1" t="s">
        <v>143</v>
      </c>
      <c r="B112" s="2" t="s">
        <v>144</v>
      </c>
      <c r="C112" s="17">
        <v>277000</v>
      </c>
      <c r="D112" s="17">
        <v>277000</v>
      </c>
      <c r="E112" s="17">
        <v>277000</v>
      </c>
      <c r="F112" s="5"/>
      <c r="G112" s="41"/>
      <c r="H112" s="5"/>
    </row>
    <row r="113" spans="1:8" ht="63.75" x14ac:dyDescent="0.2">
      <c r="A113" s="1" t="s">
        <v>217</v>
      </c>
      <c r="B113" s="2" t="s">
        <v>216</v>
      </c>
      <c r="C113" s="17">
        <v>13800</v>
      </c>
      <c r="D113" s="17">
        <v>13800</v>
      </c>
      <c r="E113" s="17">
        <v>13800</v>
      </c>
      <c r="F113" s="5"/>
      <c r="G113" s="41"/>
      <c r="H113" s="5"/>
    </row>
    <row r="114" spans="1:8" ht="51" x14ac:dyDescent="0.2">
      <c r="A114" s="1" t="s">
        <v>145</v>
      </c>
      <c r="B114" s="2" t="s">
        <v>146</v>
      </c>
      <c r="C114" s="17">
        <f>C115</f>
        <v>609000</v>
      </c>
      <c r="D114" s="17">
        <f>D115</f>
        <v>609000</v>
      </c>
      <c r="E114" s="18">
        <f>E115</f>
        <v>609000</v>
      </c>
      <c r="F114" s="5"/>
      <c r="G114" s="41"/>
      <c r="H114" s="5"/>
    </row>
    <row r="115" spans="1:8" ht="63.75" x14ac:dyDescent="0.2">
      <c r="A115" s="1" t="s">
        <v>147</v>
      </c>
      <c r="B115" s="2" t="s">
        <v>148</v>
      </c>
      <c r="C115" s="17">
        <v>609000</v>
      </c>
      <c r="D115" s="17">
        <v>609000</v>
      </c>
      <c r="E115" s="17">
        <v>609000</v>
      </c>
      <c r="F115" s="5"/>
      <c r="G115" s="41"/>
      <c r="H115" s="5"/>
    </row>
    <row r="116" spans="1:8" ht="76.5" x14ac:dyDescent="0.2">
      <c r="A116" s="1" t="s">
        <v>185</v>
      </c>
      <c r="B116" s="2" t="s">
        <v>197</v>
      </c>
      <c r="C116" s="17">
        <f>C117</f>
        <v>93000</v>
      </c>
      <c r="D116" s="17">
        <f>D117</f>
        <v>93000</v>
      </c>
      <c r="E116" s="18">
        <f>E117</f>
        <v>93000</v>
      </c>
      <c r="F116" s="5"/>
      <c r="G116" s="41"/>
      <c r="H116" s="5"/>
    </row>
    <row r="117" spans="1:8" ht="102" x14ac:dyDescent="0.2">
      <c r="A117" s="26" t="s">
        <v>184</v>
      </c>
      <c r="B117" s="2" t="s">
        <v>186</v>
      </c>
      <c r="C117" s="17">
        <v>93000</v>
      </c>
      <c r="D117" s="17">
        <v>93000</v>
      </c>
      <c r="E117" s="17">
        <v>93000</v>
      </c>
      <c r="F117" s="5"/>
      <c r="G117" s="41"/>
      <c r="H117" s="5"/>
    </row>
    <row r="118" spans="1:8" ht="25.5" x14ac:dyDescent="0.2">
      <c r="A118" s="1" t="s">
        <v>191</v>
      </c>
      <c r="B118" s="2" t="s">
        <v>192</v>
      </c>
      <c r="C118" s="17">
        <f>C119</f>
        <v>97000</v>
      </c>
      <c r="D118" s="17">
        <f>D119</f>
        <v>97000</v>
      </c>
      <c r="E118" s="17">
        <f>E119</f>
        <v>97000</v>
      </c>
      <c r="F118" s="5"/>
      <c r="G118" s="41"/>
      <c r="H118" s="5"/>
    </row>
    <row r="119" spans="1:8" ht="38.25" x14ac:dyDescent="0.2">
      <c r="A119" s="1" t="s">
        <v>193</v>
      </c>
      <c r="B119" s="2" t="s">
        <v>194</v>
      </c>
      <c r="C119" s="17">
        <v>97000</v>
      </c>
      <c r="D119" s="17">
        <v>97000</v>
      </c>
      <c r="E119" s="17">
        <v>97000</v>
      </c>
      <c r="F119" s="5"/>
      <c r="G119" s="41"/>
      <c r="H119" s="5"/>
    </row>
    <row r="120" spans="1:8" ht="76.5" x14ac:dyDescent="0.2">
      <c r="A120" s="1" t="s">
        <v>198</v>
      </c>
      <c r="B120" s="2" t="s">
        <v>199</v>
      </c>
      <c r="C120" s="17">
        <f>C121+C123</f>
        <v>4558041</v>
      </c>
      <c r="D120" s="17">
        <f>D121+D123</f>
        <v>58041</v>
      </c>
      <c r="E120" s="17">
        <f t="shared" ref="E120" si="23">E121+E123</f>
        <v>58041</v>
      </c>
      <c r="F120" s="5"/>
      <c r="G120" s="41"/>
      <c r="H120" s="5"/>
    </row>
    <row r="121" spans="1:8" ht="38.25" x14ac:dyDescent="0.2">
      <c r="A121" s="1" t="s">
        <v>208</v>
      </c>
      <c r="B121" s="2" t="s">
        <v>207</v>
      </c>
      <c r="C121" s="17">
        <f>C122</f>
        <v>49241</v>
      </c>
      <c r="D121" s="17">
        <f>D122</f>
        <v>49241</v>
      </c>
      <c r="E121" s="17">
        <f>E122</f>
        <v>49241</v>
      </c>
      <c r="F121" s="5"/>
      <c r="G121" s="41"/>
      <c r="H121" s="5"/>
    </row>
    <row r="122" spans="1:8" ht="51" x14ac:dyDescent="0.2">
      <c r="A122" s="1" t="s">
        <v>303</v>
      </c>
      <c r="B122" s="2" t="s">
        <v>304</v>
      </c>
      <c r="C122" s="19">
        <v>49241</v>
      </c>
      <c r="D122" s="19">
        <v>49241</v>
      </c>
      <c r="E122" s="19">
        <v>49241</v>
      </c>
      <c r="F122" s="5"/>
      <c r="G122" s="41"/>
      <c r="H122" s="5"/>
    </row>
    <row r="123" spans="1:8" ht="63.75" x14ac:dyDescent="0.2">
      <c r="A123" s="1" t="s">
        <v>200</v>
      </c>
      <c r="B123" s="2" t="s">
        <v>201</v>
      </c>
      <c r="C123" s="17">
        <f>C124</f>
        <v>4508800</v>
      </c>
      <c r="D123" s="17">
        <f t="shared" ref="D123:E123" si="24">D124</f>
        <v>8800</v>
      </c>
      <c r="E123" s="17">
        <f t="shared" si="24"/>
        <v>8800</v>
      </c>
      <c r="F123" s="5"/>
      <c r="G123" s="41"/>
      <c r="H123" s="5"/>
    </row>
    <row r="124" spans="1:8" ht="51" x14ac:dyDescent="0.2">
      <c r="A124" s="1" t="s">
        <v>301</v>
      </c>
      <c r="B124" s="2" t="s">
        <v>302</v>
      </c>
      <c r="C124" s="17">
        <v>4508800</v>
      </c>
      <c r="D124" s="17">
        <v>8800</v>
      </c>
      <c r="E124" s="17">
        <v>8800</v>
      </c>
      <c r="F124" s="5"/>
      <c r="G124" s="41"/>
      <c r="H124" s="5"/>
    </row>
    <row r="125" spans="1:8" x14ac:dyDescent="0.2">
      <c r="A125" s="31" t="s">
        <v>345</v>
      </c>
      <c r="B125" s="30" t="s">
        <v>348</v>
      </c>
      <c r="C125" s="17">
        <f>C126</f>
        <v>148800</v>
      </c>
      <c r="D125" s="17">
        <f t="shared" ref="D125:E126" si="25">D126</f>
        <v>0</v>
      </c>
      <c r="E125" s="17">
        <f t="shared" si="25"/>
        <v>0</v>
      </c>
      <c r="F125" s="5"/>
      <c r="G125" s="41"/>
      <c r="H125" s="5"/>
    </row>
    <row r="126" spans="1:8" ht="51" x14ac:dyDescent="0.2">
      <c r="A126" s="31" t="s">
        <v>346</v>
      </c>
      <c r="B126" s="30" t="s">
        <v>349</v>
      </c>
      <c r="C126" s="17">
        <f>C127</f>
        <v>148800</v>
      </c>
      <c r="D126" s="17">
        <f t="shared" si="25"/>
        <v>0</v>
      </c>
      <c r="E126" s="17">
        <f t="shared" si="25"/>
        <v>0</v>
      </c>
      <c r="F126" s="5"/>
      <c r="G126" s="41"/>
      <c r="H126" s="5"/>
    </row>
    <row r="127" spans="1:8" ht="51" x14ac:dyDescent="0.2">
      <c r="A127" s="31" t="s">
        <v>347</v>
      </c>
      <c r="B127" s="30" t="s">
        <v>350</v>
      </c>
      <c r="C127" s="17">
        <v>148800</v>
      </c>
      <c r="D127" s="17">
        <v>0</v>
      </c>
      <c r="E127" s="17">
        <v>0</v>
      </c>
      <c r="F127" s="5"/>
      <c r="G127" s="41"/>
      <c r="H127" s="5"/>
    </row>
    <row r="128" spans="1:8" x14ac:dyDescent="0.2">
      <c r="A128" s="31" t="s">
        <v>343</v>
      </c>
      <c r="B128" s="30" t="s">
        <v>342</v>
      </c>
      <c r="C128" s="17">
        <f>C129</f>
        <v>10246</v>
      </c>
      <c r="D128" s="17">
        <f t="shared" ref="D128:E128" si="26">D129</f>
        <v>10246</v>
      </c>
      <c r="E128" s="17">
        <f t="shared" si="26"/>
        <v>10246</v>
      </c>
      <c r="F128" s="5"/>
      <c r="G128" s="41"/>
      <c r="H128" s="5"/>
    </row>
    <row r="129" spans="1:8" ht="25.5" x14ac:dyDescent="0.2">
      <c r="A129" s="31" t="s">
        <v>226</v>
      </c>
      <c r="B129" s="30" t="s">
        <v>340</v>
      </c>
      <c r="C129" s="17">
        <f>C130</f>
        <v>10246</v>
      </c>
      <c r="D129" s="17">
        <f>D130</f>
        <v>10246</v>
      </c>
      <c r="E129" s="17">
        <f>E130</f>
        <v>10246</v>
      </c>
      <c r="F129" s="5"/>
      <c r="G129" s="41"/>
      <c r="H129" s="5"/>
    </row>
    <row r="130" spans="1:8" ht="38.25" x14ac:dyDescent="0.2">
      <c r="A130" s="31" t="s">
        <v>344</v>
      </c>
      <c r="B130" s="30" t="s">
        <v>341</v>
      </c>
      <c r="C130" s="17">
        <v>10246</v>
      </c>
      <c r="D130" s="17">
        <v>10246</v>
      </c>
      <c r="E130" s="17">
        <v>10246</v>
      </c>
      <c r="F130" s="5"/>
      <c r="G130" s="41"/>
      <c r="H130" s="5"/>
    </row>
    <row r="131" spans="1:8" x14ac:dyDescent="0.2">
      <c r="A131" s="3" t="s">
        <v>149</v>
      </c>
      <c r="B131" s="4" t="s">
        <v>150</v>
      </c>
      <c r="C131" s="15">
        <f>C132</f>
        <v>13453887</v>
      </c>
      <c r="D131" s="15">
        <f t="shared" ref="D131:E132" si="27">D132</f>
        <v>0</v>
      </c>
      <c r="E131" s="15">
        <f t="shared" si="27"/>
        <v>0</v>
      </c>
      <c r="F131" s="5"/>
      <c r="G131" s="37"/>
      <c r="H131" s="5"/>
    </row>
    <row r="132" spans="1:8" x14ac:dyDescent="0.2">
      <c r="A132" s="1" t="s">
        <v>195</v>
      </c>
      <c r="B132" s="2" t="s">
        <v>196</v>
      </c>
      <c r="C132" s="17">
        <f>C133</f>
        <v>13453887</v>
      </c>
      <c r="D132" s="17">
        <f t="shared" si="27"/>
        <v>0</v>
      </c>
      <c r="E132" s="17">
        <f t="shared" si="27"/>
        <v>0</v>
      </c>
      <c r="F132" s="5"/>
      <c r="G132" s="37"/>
      <c r="H132" s="5"/>
    </row>
    <row r="133" spans="1:8" x14ac:dyDescent="0.2">
      <c r="A133" s="1" t="s">
        <v>278</v>
      </c>
      <c r="B133" s="2" t="s">
        <v>279</v>
      </c>
      <c r="C133" s="17">
        <v>13453887</v>
      </c>
      <c r="D133" s="17">
        <v>0</v>
      </c>
      <c r="E133" s="18">
        <v>0</v>
      </c>
      <c r="F133" s="5"/>
      <c r="G133" s="37"/>
      <c r="H133" s="5"/>
    </row>
    <row r="134" spans="1:8" x14ac:dyDescent="0.2">
      <c r="A134" s="12" t="s">
        <v>151</v>
      </c>
      <c r="B134" s="13" t="s">
        <v>152</v>
      </c>
      <c r="C134" s="14">
        <f>C135+C194</f>
        <v>1566546778.7599998</v>
      </c>
      <c r="D134" s="14">
        <f>D135+D194</f>
        <v>1048095900</v>
      </c>
      <c r="E134" s="14">
        <f>E135+E194</f>
        <v>939914400</v>
      </c>
      <c r="F134" s="5"/>
      <c r="G134" s="37"/>
      <c r="H134" s="5"/>
    </row>
    <row r="135" spans="1:8" ht="25.5" x14ac:dyDescent="0.2">
      <c r="A135" s="43" t="s">
        <v>153</v>
      </c>
      <c r="B135" s="44" t="s">
        <v>154</v>
      </c>
      <c r="C135" s="45">
        <f>C136+C141+C174+C187</f>
        <v>1566204592.1599998</v>
      </c>
      <c r="D135" s="45">
        <f>D136+D141+D174+D187</f>
        <v>1048095900</v>
      </c>
      <c r="E135" s="45">
        <f>E136+E141+E174+E187</f>
        <v>939914400</v>
      </c>
      <c r="F135" s="46"/>
      <c r="G135" s="60">
        <f>G140+G143+G147+G149+G153+G169+G173+G176+G191</f>
        <v>-4237094.45</v>
      </c>
      <c r="H135" s="5"/>
    </row>
    <row r="136" spans="1:8" x14ac:dyDescent="0.2">
      <c r="A136" s="47" t="s">
        <v>155</v>
      </c>
      <c r="B136" s="44" t="s">
        <v>156</v>
      </c>
      <c r="C136" s="48">
        <f>C137+C139</f>
        <v>255709000</v>
      </c>
      <c r="D136" s="48">
        <f>D137+D139</f>
        <v>62833000</v>
      </c>
      <c r="E136" s="48">
        <f t="shared" ref="E136" si="28">E137+E139</f>
        <v>58596000</v>
      </c>
      <c r="F136" s="46"/>
      <c r="G136" s="60"/>
      <c r="H136" s="5"/>
    </row>
    <row r="137" spans="1:8" x14ac:dyDescent="0.2">
      <c r="A137" s="47" t="s">
        <v>157</v>
      </c>
      <c r="B137" s="49" t="s">
        <v>158</v>
      </c>
      <c r="C137" s="48">
        <f>C138</f>
        <v>255659000</v>
      </c>
      <c r="D137" s="48">
        <f t="shared" ref="D137:E137" si="29">D138</f>
        <v>62833000</v>
      </c>
      <c r="E137" s="48">
        <f t="shared" si="29"/>
        <v>58596000</v>
      </c>
      <c r="F137" s="46"/>
      <c r="G137" s="60"/>
      <c r="H137" s="5"/>
    </row>
    <row r="138" spans="1:8" ht="25.5" x14ac:dyDescent="0.2">
      <c r="A138" s="47" t="s">
        <v>276</v>
      </c>
      <c r="B138" s="49" t="s">
        <v>277</v>
      </c>
      <c r="C138" s="50">
        <v>255659000</v>
      </c>
      <c r="D138" s="48">
        <v>62833000</v>
      </c>
      <c r="E138" s="48">
        <v>58596000</v>
      </c>
      <c r="F138" s="46"/>
      <c r="G138" s="60"/>
      <c r="H138" s="5"/>
    </row>
    <row r="139" spans="1:8" ht="25.5" x14ac:dyDescent="0.2">
      <c r="A139" s="47" t="s">
        <v>377</v>
      </c>
      <c r="B139" s="49" t="s">
        <v>375</v>
      </c>
      <c r="C139" s="48">
        <f>C140</f>
        <v>50000</v>
      </c>
      <c r="D139" s="48">
        <f>D140</f>
        <v>0</v>
      </c>
      <c r="E139" s="48">
        <f>E140</f>
        <v>0</v>
      </c>
      <c r="F139" s="46"/>
      <c r="G139" s="60"/>
      <c r="H139" s="5"/>
    </row>
    <row r="140" spans="1:8" ht="25.5" x14ac:dyDescent="0.2">
      <c r="A140" s="47" t="s">
        <v>378</v>
      </c>
      <c r="B140" s="49" t="s">
        <v>376</v>
      </c>
      <c r="C140" s="48">
        <v>50000</v>
      </c>
      <c r="D140" s="48">
        <v>0</v>
      </c>
      <c r="E140" s="48">
        <v>0</v>
      </c>
      <c r="F140" s="46"/>
      <c r="G140" s="60">
        <v>50000</v>
      </c>
      <c r="H140" s="5"/>
    </row>
    <row r="141" spans="1:8" ht="25.5" x14ac:dyDescent="0.2">
      <c r="A141" s="47" t="s">
        <v>218</v>
      </c>
      <c r="B141" s="44" t="s">
        <v>159</v>
      </c>
      <c r="C141" s="48">
        <f>C142+C144+C146+C148+C150+C152+C154+C156+C158+C160+C162+C164+C166+C168+C170+C172</f>
        <v>597372792.15999997</v>
      </c>
      <c r="D141" s="48">
        <f>D142+D144+D146+D148+D150+D152+D154+D156+D158+D160+D162+D164+D166+D168+D170+D172</f>
        <v>259731500</v>
      </c>
      <c r="E141" s="48">
        <f>E142+E144+E146+E148+E150+E152+E154+E156+E158+E160+E162+E164+E166+E168+E170+E172</f>
        <v>155861000</v>
      </c>
      <c r="F141" s="46"/>
      <c r="G141" s="60"/>
      <c r="H141" s="5"/>
    </row>
    <row r="142" spans="1:8" ht="25.5" x14ac:dyDescent="0.2">
      <c r="A142" s="47" t="s">
        <v>246</v>
      </c>
      <c r="B142" s="49" t="s">
        <v>247</v>
      </c>
      <c r="C142" s="48">
        <f>C143</f>
        <v>23750000</v>
      </c>
      <c r="D142" s="48">
        <f>D143</f>
        <v>0</v>
      </c>
      <c r="E142" s="48">
        <f>E143</f>
        <v>0</v>
      </c>
      <c r="F142" s="46"/>
      <c r="G142" s="60"/>
      <c r="H142" s="5"/>
    </row>
    <row r="143" spans="1:8" ht="25.5" x14ac:dyDescent="0.2">
      <c r="A143" s="47" t="s">
        <v>249</v>
      </c>
      <c r="B143" s="49" t="s">
        <v>248</v>
      </c>
      <c r="C143" s="48">
        <v>23750000</v>
      </c>
      <c r="D143" s="48">
        <v>0</v>
      </c>
      <c r="E143" s="48">
        <v>0</v>
      </c>
      <c r="F143" s="46"/>
      <c r="G143" s="60">
        <v>-1250000</v>
      </c>
      <c r="H143" s="5"/>
    </row>
    <row r="144" spans="1:8" ht="52.5" customHeight="1" x14ac:dyDescent="0.2">
      <c r="A144" s="47" t="s">
        <v>219</v>
      </c>
      <c r="B144" s="49" t="s">
        <v>220</v>
      </c>
      <c r="C144" s="48">
        <f>C145</f>
        <v>29770900</v>
      </c>
      <c r="D144" s="48">
        <f>D145</f>
        <v>14770900</v>
      </c>
      <c r="E144" s="48">
        <f>E145</f>
        <v>14770900</v>
      </c>
      <c r="F144" s="46"/>
      <c r="G144" s="60"/>
      <c r="H144" s="5"/>
    </row>
    <row r="145" spans="1:9" ht="51.75" customHeight="1" x14ac:dyDescent="0.2">
      <c r="A145" s="47" t="s">
        <v>250</v>
      </c>
      <c r="B145" s="49" t="s">
        <v>251</v>
      </c>
      <c r="C145" s="48">
        <v>29770900</v>
      </c>
      <c r="D145" s="48">
        <v>14770900</v>
      </c>
      <c r="E145" s="48">
        <v>14770900</v>
      </c>
      <c r="F145" s="46"/>
      <c r="G145" s="60"/>
      <c r="H145" s="8"/>
    </row>
    <row r="146" spans="1:9" ht="51.75" customHeight="1" x14ac:dyDescent="0.2">
      <c r="A146" s="47" t="s">
        <v>363</v>
      </c>
      <c r="B146" s="49" t="s">
        <v>360</v>
      </c>
      <c r="C146" s="48">
        <f>C147</f>
        <v>22209943.91</v>
      </c>
      <c r="D146" s="48">
        <f>D147</f>
        <v>0</v>
      </c>
      <c r="E146" s="48">
        <f>E147</f>
        <v>0</v>
      </c>
      <c r="F146" s="46"/>
      <c r="G146" s="60"/>
      <c r="H146" s="8"/>
    </row>
    <row r="147" spans="1:9" ht="51.75" customHeight="1" x14ac:dyDescent="0.2">
      <c r="A147" s="47" t="s">
        <v>362</v>
      </c>
      <c r="B147" s="49" t="s">
        <v>361</v>
      </c>
      <c r="C147" s="48">
        <v>22209943.91</v>
      </c>
      <c r="D147" s="48">
        <v>0</v>
      </c>
      <c r="E147" s="48">
        <v>0</v>
      </c>
      <c r="F147" s="46"/>
      <c r="G147" s="60">
        <v>-654967.1</v>
      </c>
      <c r="H147" s="8"/>
    </row>
    <row r="148" spans="1:9" ht="63.75" x14ac:dyDescent="0.2">
      <c r="A148" s="47" t="s">
        <v>364</v>
      </c>
      <c r="B148" s="49" t="s">
        <v>365</v>
      </c>
      <c r="C148" s="48">
        <f>C149</f>
        <v>11478448.25</v>
      </c>
      <c r="D148" s="48">
        <f>D149</f>
        <v>0</v>
      </c>
      <c r="E148" s="48">
        <f>E149</f>
        <v>0</v>
      </c>
      <c r="F148" s="46"/>
      <c r="G148" s="60"/>
      <c r="H148" s="8"/>
    </row>
    <row r="149" spans="1:9" ht="63.75" x14ac:dyDescent="0.2">
      <c r="A149" s="47" t="s">
        <v>367</v>
      </c>
      <c r="B149" s="49" t="s">
        <v>366</v>
      </c>
      <c r="C149" s="48">
        <v>11478448.25</v>
      </c>
      <c r="D149" s="48">
        <v>0</v>
      </c>
      <c r="E149" s="48">
        <v>0</v>
      </c>
      <c r="F149" s="46"/>
      <c r="G149" s="60">
        <v>-1595627.35</v>
      </c>
      <c r="H149" s="8"/>
    </row>
    <row r="150" spans="1:9" ht="38.25" x14ac:dyDescent="0.2">
      <c r="A150" s="47" t="s">
        <v>308</v>
      </c>
      <c r="B150" s="49" t="s">
        <v>306</v>
      </c>
      <c r="C150" s="48">
        <f>C151</f>
        <v>600000</v>
      </c>
      <c r="D150" s="48">
        <f>D151</f>
        <v>0</v>
      </c>
      <c r="E150" s="51">
        <f>E151</f>
        <v>0</v>
      </c>
      <c r="F150" s="46"/>
      <c r="G150" s="60"/>
      <c r="H150" s="5"/>
    </row>
    <row r="151" spans="1:9" ht="38.25" x14ac:dyDescent="0.2">
      <c r="A151" s="47" t="s">
        <v>309</v>
      </c>
      <c r="B151" s="49" t="s">
        <v>307</v>
      </c>
      <c r="C151" s="48">
        <v>600000</v>
      </c>
      <c r="D151" s="48">
        <v>0</v>
      </c>
      <c r="E151" s="51">
        <v>0</v>
      </c>
      <c r="F151" s="46"/>
      <c r="G151" s="60"/>
      <c r="H151" s="5"/>
    </row>
    <row r="152" spans="1:9" ht="25.5" x14ac:dyDescent="0.2">
      <c r="A152" s="47" t="s">
        <v>334</v>
      </c>
      <c r="B152" s="49" t="s">
        <v>331</v>
      </c>
      <c r="C152" s="48">
        <f>C153</f>
        <v>129741800</v>
      </c>
      <c r="D152" s="48">
        <f t="shared" ref="D152:E152" si="30">D153</f>
        <v>137518300</v>
      </c>
      <c r="E152" s="48">
        <f t="shared" si="30"/>
        <v>29092000</v>
      </c>
      <c r="F152" s="46"/>
      <c r="G152" s="61"/>
      <c r="H152" s="34"/>
    </row>
    <row r="153" spans="1:9" ht="25.5" x14ac:dyDescent="0.2">
      <c r="A153" s="47" t="s">
        <v>333</v>
      </c>
      <c r="B153" s="49" t="s">
        <v>332</v>
      </c>
      <c r="C153" s="48">
        <v>129741800</v>
      </c>
      <c r="D153" s="48">
        <v>137518300</v>
      </c>
      <c r="E153" s="48">
        <v>29092000</v>
      </c>
      <c r="F153" s="46"/>
      <c r="G153" s="60">
        <f>6725500+3782900</f>
        <v>10508400</v>
      </c>
      <c r="H153" s="37">
        <f>-4036500+(-7175900)</f>
        <v>-11212400</v>
      </c>
      <c r="I153" s="37">
        <v>29092000</v>
      </c>
    </row>
    <row r="154" spans="1:9" ht="51" x14ac:dyDescent="0.2">
      <c r="A154" s="47" t="s">
        <v>221</v>
      </c>
      <c r="B154" s="49" t="s">
        <v>222</v>
      </c>
      <c r="C154" s="48">
        <f>C155</f>
        <v>2718000</v>
      </c>
      <c r="D154" s="48">
        <f>D155</f>
        <v>2738000</v>
      </c>
      <c r="E154" s="51">
        <f>E155</f>
        <v>2738000</v>
      </c>
      <c r="F154" s="46"/>
      <c r="G154" s="60"/>
      <c r="H154" s="37"/>
    </row>
    <row r="155" spans="1:9" ht="51" x14ac:dyDescent="0.2">
      <c r="A155" s="47" t="s">
        <v>252</v>
      </c>
      <c r="B155" s="49" t="s">
        <v>253</v>
      </c>
      <c r="C155" s="48">
        <v>2718000</v>
      </c>
      <c r="D155" s="48">
        <v>2738000</v>
      </c>
      <c r="E155" s="48">
        <v>2738000</v>
      </c>
      <c r="F155" s="46"/>
      <c r="G155" s="60"/>
      <c r="H155" s="5"/>
    </row>
    <row r="156" spans="1:9" ht="38.25" x14ac:dyDescent="0.2">
      <c r="A156" s="47" t="s">
        <v>160</v>
      </c>
      <c r="B156" s="49" t="s">
        <v>161</v>
      </c>
      <c r="C156" s="48">
        <f>C157</f>
        <v>22606600</v>
      </c>
      <c r="D156" s="48">
        <f>D157</f>
        <v>23406600</v>
      </c>
      <c r="E156" s="51">
        <f>E157</f>
        <v>23406600</v>
      </c>
      <c r="F156" s="46"/>
      <c r="G156" s="60"/>
      <c r="H156" s="5"/>
    </row>
    <row r="157" spans="1:9" ht="38.25" x14ac:dyDescent="0.2">
      <c r="A157" s="47" t="s">
        <v>254</v>
      </c>
      <c r="B157" s="49" t="s">
        <v>255</v>
      </c>
      <c r="C157" s="48">
        <v>22606600</v>
      </c>
      <c r="D157" s="48">
        <v>23406600</v>
      </c>
      <c r="E157" s="51">
        <v>23406600</v>
      </c>
      <c r="F157" s="46"/>
      <c r="G157" s="60"/>
      <c r="H157" s="5"/>
    </row>
    <row r="158" spans="1:9" x14ac:dyDescent="0.2">
      <c r="A158" s="47" t="s">
        <v>314</v>
      </c>
      <c r="B158" s="49" t="s">
        <v>310</v>
      </c>
      <c r="C158" s="48">
        <f>C159</f>
        <v>15000000</v>
      </c>
      <c r="D158" s="48">
        <f>D159</f>
        <v>0</v>
      </c>
      <c r="E158" s="48">
        <f>E159</f>
        <v>0</v>
      </c>
      <c r="F158" s="46"/>
      <c r="G158" s="60"/>
      <c r="H158" s="5"/>
    </row>
    <row r="159" spans="1:9" ht="25.5" x14ac:dyDescent="0.2">
      <c r="A159" s="47" t="s">
        <v>315</v>
      </c>
      <c r="B159" s="49" t="s">
        <v>311</v>
      </c>
      <c r="C159" s="48">
        <v>15000000</v>
      </c>
      <c r="D159" s="48">
        <v>0</v>
      </c>
      <c r="E159" s="51">
        <v>0</v>
      </c>
      <c r="F159" s="46"/>
      <c r="G159" s="60"/>
      <c r="H159" s="5"/>
    </row>
    <row r="160" spans="1:9" ht="25.5" x14ac:dyDescent="0.2">
      <c r="A160" s="47" t="s">
        <v>315</v>
      </c>
      <c r="B160" s="49" t="s">
        <v>312</v>
      </c>
      <c r="C160" s="48">
        <f>C161</f>
        <v>1797700</v>
      </c>
      <c r="D160" s="48">
        <f>D161</f>
        <v>0</v>
      </c>
      <c r="E160" s="48">
        <f>E161</f>
        <v>0</v>
      </c>
      <c r="F160" s="46"/>
      <c r="G160" s="60"/>
      <c r="H160" s="5"/>
    </row>
    <row r="161" spans="1:9" ht="38.25" x14ac:dyDescent="0.2">
      <c r="A161" s="47" t="s">
        <v>316</v>
      </c>
      <c r="B161" s="49" t="s">
        <v>313</v>
      </c>
      <c r="C161" s="48">
        <v>1797700</v>
      </c>
      <c r="D161" s="48">
        <v>0</v>
      </c>
      <c r="E161" s="51">
        <v>0</v>
      </c>
      <c r="F161" s="46"/>
      <c r="G161" s="60"/>
      <c r="H161" s="5"/>
    </row>
    <row r="162" spans="1:9" ht="25.5" x14ac:dyDescent="0.2">
      <c r="A162" s="47" t="s">
        <v>188</v>
      </c>
      <c r="B162" s="49" t="s">
        <v>187</v>
      </c>
      <c r="C162" s="48">
        <f>C163</f>
        <v>15940500</v>
      </c>
      <c r="D162" s="48">
        <f>D163</f>
        <v>15038800</v>
      </c>
      <c r="E162" s="51">
        <f>E163</f>
        <v>15063500</v>
      </c>
      <c r="F162" s="46"/>
      <c r="G162" s="60"/>
      <c r="H162" s="5"/>
    </row>
    <row r="163" spans="1:9" ht="25.5" x14ac:dyDescent="0.2">
      <c r="A163" s="47" t="s">
        <v>257</v>
      </c>
      <c r="B163" s="49" t="s">
        <v>256</v>
      </c>
      <c r="C163" s="48">
        <v>15940500</v>
      </c>
      <c r="D163" s="48">
        <v>15038800</v>
      </c>
      <c r="E163" s="51">
        <v>15063500</v>
      </c>
      <c r="F163" s="46"/>
      <c r="G163" s="60"/>
      <c r="H163" s="5"/>
    </row>
    <row r="164" spans="1:9" x14ac:dyDescent="0.2">
      <c r="A164" s="47" t="s">
        <v>317</v>
      </c>
      <c r="B164" s="49" t="s">
        <v>318</v>
      </c>
      <c r="C164" s="48">
        <f>C165</f>
        <v>191100</v>
      </c>
      <c r="D164" s="48">
        <f>D165</f>
        <v>0</v>
      </c>
      <c r="E164" s="51">
        <f>E165</f>
        <v>0</v>
      </c>
      <c r="F164" s="46"/>
      <c r="G164" s="60"/>
      <c r="H164" s="5"/>
    </row>
    <row r="165" spans="1:9" ht="38.25" x14ac:dyDescent="0.2">
      <c r="A165" s="47" t="s">
        <v>320</v>
      </c>
      <c r="B165" s="49" t="s">
        <v>319</v>
      </c>
      <c r="C165" s="48">
        <v>191100</v>
      </c>
      <c r="D165" s="48">
        <v>0</v>
      </c>
      <c r="E165" s="51">
        <v>0</v>
      </c>
      <c r="F165" s="46"/>
      <c r="G165" s="60"/>
      <c r="H165" s="5"/>
    </row>
    <row r="166" spans="1:9" ht="25.5" x14ac:dyDescent="0.2">
      <c r="A166" s="47" t="s">
        <v>323</v>
      </c>
      <c r="B166" s="49" t="s">
        <v>321</v>
      </c>
      <c r="C166" s="48">
        <f>C167</f>
        <v>13354500</v>
      </c>
      <c r="D166" s="48">
        <f>D167</f>
        <v>12563900</v>
      </c>
      <c r="E166" s="48">
        <f>E167</f>
        <v>12015100</v>
      </c>
      <c r="F166" s="46"/>
      <c r="G166" s="60"/>
      <c r="H166" s="5"/>
    </row>
    <row r="167" spans="1:9" ht="25.5" x14ac:dyDescent="0.2">
      <c r="A167" s="47" t="s">
        <v>326</v>
      </c>
      <c r="B167" s="49" t="s">
        <v>322</v>
      </c>
      <c r="C167" s="48">
        <v>13354500</v>
      </c>
      <c r="D167" s="48">
        <v>12563900</v>
      </c>
      <c r="E167" s="51">
        <v>12015100</v>
      </c>
      <c r="F167" s="46"/>
      <c r="G167" s="60"/>
      <c r="H167" s="5"/>
    </row>
    <row r="168" spans="1:9" ht="25.5" x14ac:dyDescent="0.2">
      <c r="A168" s="52" t="s">
        <v>351</v>
      </c>
      <c r="B168" s="53" t="s">
        <v>353</v>
      </c>
      <c r="C168" s="48">
        <f>C169</f>
        <v>855600</v>
      </c>
      <c r="D168" s="48">
        <f t="shared" ref="D168:E168" si="31">D169</f>
        <v>0</v>
      </c>
      <c r="E168" s="48">
        <f t="shared" si="31"/>
        <v>0</v>
      </c>
      <c r="F168" s="46"/>
      <c r="G168" s="60"/>
      <c r="H168" s="5"/>
    </row>
    <row r="169" spans="1:9" ht="25.5" x14ac:dyDescent="0.2">
      <c r="A169" s="52" t="s">
        <v>352</v>
      </c>
      <c r="B169" s="53" t="s">
        <v>354</v>
      </c>
      <c r="C169" s="48">
        <v>855600</v>
      </c>
      <c r="D169" s="48">
        <v>0</v>
      </c>
      <c r="E169" s="51">
        <v>0</v>
      </c>
      <c r="F169" s="46"/>
      <c r="G169" s="60">
        <v>-600</v>
      </c>
      <c r="H169" s="5"/>
    </row>
    <row r="170" spans="1:9" ht="25.5" x14ac:dyDescent="0.2">
      <c r="A170" s="47" t="s">
        <v>327</v>
      </c>
      <c r="B170" s="49" t="s">
        <v>324</v>
      </c>
      <c r="C170" s="48">
        <f>C171</f>
        <v>107062800</v>
      </c>
      <c r="D170" s="48">
        <f>D171</f>
        <v>0</v>
      </c>
      <c r="E170" s="48">
        <f>E171</f>
        <v>0</v>
      </c>
      <c r="F170" s="46"/>
      <c r="G170" s="60"/>
      <c r="H170" s="5"/>
      <c r="I170" s="28"/>
    </row>
    <row r="171" spans="1:9" ht="25.5" x14ac:dyDescent="0.2">
      <c r="A171" s="47" t="s">
        <v>328</v>
      </c>
      <c r="B171" s="49" t="s">
        <v>325</v>
      </c>
      <c r="C171" s="48">
        <v>107062800</v>
      </c>
      <c r="D171" s="48">
        <v>0</v>
      </c>
      <c r="E171" s="48">
        <v>0</v>
      </c>
      <c r="F171" s="46"/>
      <c r="G171" s="60"/>
      <c r="H171" s="8"/>
      <c r="I171" s="28"/>
    </row>
    <row r="172" spans="1:9" x14ac:dyDescent="0.2">
      <c r="A172" s="47" t="s">
        <v>162</v>
      </c>
      <c r="B172" s="49" t="s">
        <v>163</v>
      </c>
      <c r="C172" s="48">
        <f>C173</f>
        <v>200294900</v>
      </c>
      <c r="D172" s="48">
        <f>D173</f>
        <v>53695000</v>
      </c>
      <c r="E172" s="48">
        <f>E173</f>
        <v>58774900</v>
      </c>
      <c r="F172" s="46"/>
      <c r="G172" s="61"/>
      <c r="H172" s="34"/>
      <c r="I172" s="28"/>
    </row>
    <row r="173" spans="1:9" x14ac:dyDescent="0.2">
      <c r="A173" s="47" t="s">
        <v>258</v>
      </c>
      <c r="B173" s="49" t="s">
        <v>259</v>
      </c>
      <c r="C173" s="54">
        <v>200294900</v>
      </c>
      <c r="D173" s="51">
        <v>53695000</v>
      </c>
      <c r="E173" s="51">
        <v>58774900</v>
      </c>
      <c r="F173" s="46"/>
      <c r="G173" s="60">
        <v>-5932100</v>
      </c>
      <c r="H173" s="5"/>
      <c r="I173" s="28"/>
    </row>
    <row r="174" spans="1:9" x14ac:dyDescent="0.2">
      <c r="A174" s="47" t="s">
        <v>164</v>
      </c>
      <c r="B174" s="44" t="s">
        <v>165</v>
      </c>
      <c r="C174" s="51">
        <f>C175+C177+C179+C181+C183+C185</f>
        <v>664986300</v>
      </c>
      <c r="D174" s="51">
        <f t="shared" ref="D174:E174" si="32">D175+D177+D179+D181+D183+D185</f>
        <v>673694900</v>
      </c>
      <c r="E174" s="51">
        <f t="shared" si="32"/>
        <v>673620900</v>
      </c>
      <c r="F174" s="46"/>
      <c r="G174" s="60"/>
      <c r="H174" s="37"/>
      <c r="I174" s="28"/>
    </row>
    <row r="175" spans="1:9" ht="25.5" x14ac:dyDescent="0.2">
      <c r="A175" s="47" t="s">
        <v>166</v>
      </c>
      <c r="B175" s="49" t="s">
        <v>167</v>
      </c>
      <c r="C175" s="51">
        <f>C176</f>
        <v>639594900</v>
      </c>
      <c r="D175" s="51">
        <f>D176</f>
        <v>646862900</v>
      </c>
      <c r="E175" s="51">
        <f>E176</f>
        <v>646683300</v>
      </c>
      <c r="F175" s="46"/>
      <c r="G175" s="60"/>
      <c r="H175" s="37"/>
      <c r="I175" s="33"/>
    </row>
    <row r="176" spans="1:9" ht="25.5" x14ac:dyDescent="0.2">
      <c r="A176" s="47" t="s">
        <v>261</v>
      </c>
      <c r="B176" s="49" t="s">
        <v>260</v>
      </c>
      <c r="C176" s="51">
        <v>639594900</v>
      </c>
      <c r="D176" s="51">
        <v>646862900</v>
      </c>
      <c r="E176" s="51">
        <v>646683300</v>
      </c>
      <c r="F176" s="46"/>
      <c r="G176" s="60">
        <f>-259000+(-3200)</f>
        <v>-262200</v>
      </c>
      <c r="H176" s="5"/>
      <c r="I176" s="28"/>
    </row>
    <row r="177" spans="1:8" ht="51" x14ac:dyDescent="0.2">
      <c r="A177" s="47" t="s">
        <v>168</v>
      </c>
      <c r="B177" s="49" t="s">
        <v>169</v>
      </c>
      <c r="C177" s="51">
        <f>C178</f>
        <v>4719300</v>
      </c>
      <c r="D177" s="51">
        <f>D178</f>
        <v>5719300</v>
      </c>
      <c r="E177" s="51">
        <f>E178</f>
        <v>5719300</v>
      </c>
      <c r="F177" s="46"/>
      <c r="G177" s="60"/>
      <c r="H177" s="5"/>
    </row>
    <row r="178" spans="1:8" ht="51" x14ac:dyDescent="0.2">
      <c r="A178" s="47" t="s">
        <v>262</v>
      </c>
      <c r="B178" s="49" t="s">
        <v>263</v>
      </c>
      <c r="C178" s="51">
        <v>4719300</v>
      </c>
      <c r="D178" s="51">
        <v>5719300</v>
      </c>
      <c r="E178" s="51">
        <v>5719300</v>
      </c>
      <c r="F178" s="46"/>
      <c r="G178" s="60"/>
      <c r="H178" s="5"/>
    </row>
    <row r="179" spans="1:8" ht="38.25" x14ac:dyDescent="0.2">
      <c r="A179" s="47" t="s">
        <v>264</v>
      </c>
      <c r="B179" s="49" t="s">
        <v>170</v>
      </c>
      <c r="C179" s="51">
        <f>C180</f>
        <v>10258900</v>
      </c>
      <c r="D179" s="51">
        <f>D180</f>
        <v>10560000</v>
      </c>
      <c r="E179" s="51">
        <f>E180</f>
        <v>10739600</v>
      </c>
      <c r="F179" s="46"/>
      <c r="G179" s="60"/>
      <c r="H179" s="5"/>
    </row>
    <row r="180" spans="1:8" ht="38.25" x14ac:dyDescent="0.2">
      <c r="A180" s="47" t="s">
        <v>265</v>
      </c>
      <c r="B180" s="49" t="s">
        <v>266</v>
      </c>
      <c r="C180" s="51">
        <v>10258900</v>
      </c>
      <c r="D180" s="51">
        <v>10560000</v>
      </c>
      <c r="E180" s="51">
        <v>10739600</v>
      </c>
      <c r="F180" s="46"/>
      <c r="G180" s="60"/>
      <c r="H180" s="5"/>
    </row>
    <row r="181" spans="1:8" ht="38.25" x14ac:dyDescent="0.2">
      <c r="A181" s="47" t="s">
        <v>267</v>
      </c>
      <c r="B181" s="49" t="s">
        <v>223</v>
      </c>
      <c r="C181" s="51">
        <f>C182</f>
        <v>0</v>
      </c>
      <c r="D181" s="51">
        <f t="shared" ref="D181:E181" si="33">D182</f>
        <v>74000</v>
      </c>
      <c r="E181" s="51">
        <f t="shared" si="33"/>
        <v>0</v>
      </c>
      <c r="F181" s="46"/>
      <c r="G181" s="60"/>
      <c r="H181" s="5"/>
    </row>
    <row r="182" spans="1:8" ht="38.25" x14ac:dyDescent="0.2">
      <c r="A182" s="47" t="s">
        <v>268</v>
      </c>
      <c r="B182" s="49" t="s">
        <v>269</v>
      </c>
      <c r="C182" s="51">
        <v>0</v>
      </c>
      <c r="D182" s="51">
        <v>74000</v>
      </c>
      <c r="E182" s="51"/>
      <c r="F182" s="46"/>
      <c r="G182" s="60"/>
      <c r="H182" s="5"/>
    </row>
    <row r="183" spans="1:8" ht="25.5" x14ac:dyDescent="0.2">
      <c r="A183" s="47" t="s">
        <v>171</v>
      </c>
      <c r="B183" s="49" t="s">
        <v>172</v>
      </c>
      <c r="C183" s="51">
        <f>C184</f>
        <v>2623800</v>
      </c>
      <c r="D183" s="51">
        <f>D184</f>
        <v>2694600</v>
      </c>
      <c r="E183" s="51">
        <f>E184</f>
        <v>2694600</v>
      </c>
      <c r="F183" s="46"/>
      <c r="G183" s="60"/>
      <c r="H183" s="5"/>
    </row>
    <row r="184" spans="1:8" ht="25.5" x14ac:dyDescent="0.2">
      <c r="A184" s="47" t="s">
        <v>270</v>
      </c>
      <c r="B184" s="49" t="s">
        <v>271</v>
      </c>
      <c r="C184" s="51">
        <v>2623800</v>
      </c>
      <c r="D184" s="51">
        <v>2694600</v>
      </c>
      <c r="E184" s="51">
        <v>2694600</v>
      </c>
      <c r="F184" s="46"/>
      <c r="G184" s="60"/>
      <c r="H184" s="5"/>
    </row>
    <row r="185" spans="1:8" x14ac:dyDescent="0.2">
      <c r="A185" s="47" t="s">
        <v>173</v>
      </c>
      <c r="B185" s="49" t="s">
        <v>174</v>
      </c>
      <c r="C185" s="51">
        <f>C186</f>
        <v>7789400</v>
      </c>
      <c r="D185" s="51">
        <f>D186</f>
        <v>7784100</v>
      </c>
      <c r="E185" s="51">
        <f>E186</f>
        <v>7784100</v>
      </c>
      <c r="F185" s="46"/>
      <c r="G185" s="60"/>
      <c r="H185" s="5"/>
    </row>
    <row r="186" spans="1:8" x14ac:dyDescent="0.2">
      <c r="A186" s="47" t="s">
        <v>272</v>
      </c>
      <c r="B186" s="49" t="s">
        <v>273</v>
      </c>
      <c r="C186" s="51">
        <v>7789400</v>
      </c>
      <c r="D186" s="51">
        <v>7784100</v>
      </c>
      <c r="E186" s="51">
        <v>7784100</v>
      </c>
      <c r="F186" s="46"/>
      <c r="G186" s="60"/>
      <c r="H186" s="5"/>
    </row>
    <row r="187" spans="1:8" x14ac:dyDescent="0.2">
      <c r="A187" s="47" t="s">
        <v>175</v>
      </c>
      <c r="B187" s="44" t="s">
        <v>176</v>
      </c>
      <c r="C187" s="51">
        <f>C188+C190+C192</f>
        <v>48136500</v>
      </c>
      <c r="D187" s="51">
        <f t="shared" ref="D187:E187" si="34">D188+D190+D192</f>
        <v>51836500</v>
      </c>
      <c r="E187" s="51">
        <f t="shared" si="34"/>
        <v>51836500</v>
      </c>
      <c r="F187" s="46"/>
      <c r="G187" s="60"/>
      <c r="H187" s="5"/>
    </row>
    <row r="188" spans="1:8" ht="102" x14ac:dyDescent="0.2">
      <c r="A188" s="47" t="s">
        <v>337</v>
      </c>
      <c r="B188" s="49" t="s">
        <v>338</v>
      </c>
      <c r="C188" s="51">
        <f>C189</f>
        <v>988200</v>
      </c>
      <c r="D188" s="51">
        <f>D189</f>
        <v>988200</v>
      </c>
      <c r="E188" s="51">
        <f>E189</f>
        <v>988200</v>
      </c>
      <c r="F188" s="46"/>
      <c r="G188" s="60"/>
      <c r="H188" s="5"/>
    </row>
    <row r="189" spans="1:8" ht="102" x14ac:dyDescent="0.2">
      <c r="A189" s="47" t="s">
        <v>335</v>
      </c>
      <c r="B189" s="49" t="s">
        <v>336</v>
      </c>
      <c r="C189" s="51">
        <v>988200</v>
      </c>
      <c r="D189" s="51">
        <v>988200</v>
      </c>
      <c r="E189" s="51">
        <v>988200</v>
      </c>
      <c r="F189" s="46"/>
      <c r="G189" s="60"/>
      <c r="H189" s="5"/>
    </row>
    <row r="190" spans="1:8" ht="76.5" x14ac:dyDescent="0.2">
      <c r="A190" s="47" t="s">
        <v>224</v>
      </c>
      <c r="B190" s="49" t="s">
        <v>177</v>
      </c>
      <c r="C190" s="51">
        <f>C191</f>
        <v>45748300</v>
      </c>
      <c r="D190" s="51">
        <f t="shared" ref="D190:E190" si="35">D191</f>
        <v>50848300</v>
      </c>
      <c r="E190" s="51">
        <f t="shared" si="35"/>
        <v>50848300</v>
      </c>
      <c r="F190" s="46"/>
      <c r="G190" s="60"/>
      <c r="H190" s="5"/>
    </row>
    <row r="191" spans="1:8" ht="89.25" x14ac:dyDescent="0.2">
      <c r="A191" s="47" t="s">
        <v>275</v>
      </c>
      <c r="B191" s="49" t="s">
        <v>274</v>
      </c>
      <c r="C191" s="51">
        <v>45748300</v>
      </c>
      <c r="D191" s="51">
        <v>50848300</v>
      </c>
      <c r="E191" s="51">
        <v>50848300</v>
      </c>
      <c r="F191" s="46"/>
      <c r="G191" s="60">
        <v>-5100000</v>
      </c>
      <c r="H191" s="5"/>
    </row>
    <row r="192" spans="1:8" x14ac:dyDescent="0.2">
      <c r="A192" s="52" t="s">
        <v>368</v>
      </c>
      <c r="B192" s="55" t="s">
        <v>370</v>
      </c>
      <c r="C192" s="50">
        <v>1400000</v>
      </c>
      <c r="D192" s="51">
        <f>D193</f>
        <v>0</v>
      </c>
      <c r="E192" s="51">
        <f>E193</f>
        <v>0</v>
      </c>
      <c r="F192" s="46"/>
      <c r="G192" s="60"/>
      <c r="H192" s="5"/>
    </row>
    <row r="193" spans="1:8" ht="25.5" x14ac:dyDescent="0.2">
      <c r="A193" s="52" t="s">
        <v>369</v>
      </c>
      <c r="B193" s="55" t="s">
        <v>371</v>
      </c>
      <c r="C193" s="50">
        <v>1400000</v>
      </c>
      <c r="D193" s="51">
        <v>0</v>
      </c>
      <c r="E193" s="51">
        <v>0</v>
      </c>
      <c r="F193" s="46"/>
      <c r="G193" s="60"/>
      <c r="H193" s="5"/>
    </row>
    <row r="194" spans="1:8" x14ac:dyDescent="0.2">
      <c r="A194" s="56" t="s">
        <v>355</v>
      </c>
      <c r="B194" s="57" t="s">
        <v>357</v>
      </c>
      <c r="C194" s="58">
        <f>C195</f>
        <v>342186.6</v>
      </c>
      <c r="D194" s="58">
        <f t="shared" ref="D194:E195" si="36">D195</f>
        <v>0</v>
      </c>
      <c r="E194" s="58">
        <f t="shared" si="36"/>
        <v>0</v>
      </c>
      <c r="F194" s="46"/>
      <c r="G194" s="60"/>
      <c r="H194" s="5"/>
    </row>
    <row r="195" spans="1:8" x14ac:dyDescent="0.2">
      <c r="A195" s="52" t="s">
        <v>356</v>
      </c>
      <c r="B195" s="53" t="s">
        <v>358</v>
      </c>
      <c r="C195" s="51">
        <f>C196</f>
        <v>342186.6</v>
      </c>
      <c r="D195" s="51">
        <f t="shared" si="36"/>
        <v>0</v>
      </c>
      <c r="E195" s="51">
        <f t="shared" si="36"/>
        <v>0</v>
      </c>
      <c r="F195" s="46"/>
      <c r="G195" s="60"/>
      <c r="H195" s="5"/>
    </row>
    <row r="196" spans="1:8" x14ac:dyDescent="0.2">
      <c r="A196" s="52" t="s">
        <v>356</v>
      </c>
      <c r="B196" s="53" t="s">
        <v>359</v>
      </c>
      <c r="C196" s="51">
        <v>342186.6</v>
      </c>
      <c r="D196" s="51">
        <v>0</v>
      </c>
      <c r="E196" s="51">
        <v>0</v>
      </c>
      <c r="F196" s="46"/>
      <c r="G196" s="60"/>
      <c r="H196" s="5"/>
    </row>
    <row r="197" spans="1:8" x14ac:dyDescent="0.2">
      <c r="A197" s="59" t="s">
        <v>225</v>
      </c>
      <c r="B197" s="59"/>
      <c r="C197" s="58">
        <f>C15+C134</f>
        <v>2453180815.7599998</v>
      </c>
      <c r="D197" s="58">
        <f>D15+D134</f>
        <v>1930269838</v>
      </c>
      <c r="E197" s="58">
        <f>E15+E134</f>
        <v>1854337181</v>
      </c>
      <c r="F197" s="46"/>
      <c r="G197" s="60"/>
      <c r="H197" s="5"/>
    </row>
    <row r="198" spans="1:8" x14ac:dyDescent="0.2">
      <c r="G198" s="33"/>
      <c r="H198" s="28"/>
    </row>
    <row r="199" spans="1:8" x14ac:dyDescent="0.2">
      <c r="C199" s="37"/>
      <c r="D199" s="37"/>
      <c r="E199" s="37"/>
      <c r="G199" s="28"/>
      <c r="H199" s="28"/>
    </row>
    <row r="200" spans="1:8" x14ac:dyDescent="0.2">
      <c r="C200" s="27"/>
      <c r="D200" s="27"/>
      <c r="G200" s="28"/>
      <c r="H200" s="28"/>
    </row>
    <row r="201" spans="1:8" x14ac:dyDescent="0.2">
      <c r="C201" s="27"/>
      <c r="D201" s="27"/>
      <c r="E201" s="27"/>
      <c r="G201" s="28"/>
      <c r="H201" s="28"/>
    </row>
    <row r="202" spans="1:8" x14ac:dyDescent="0.2">
      <c r="C202" s="29"/>
      <c r="E202" s="27"/>
    </row>
    <row r="203" spans="1:8" x14ac:dyDescent="0.2">
      <c r="C203" s="27"/>
      <c r="D203" s="27"/>
      <c r="E203" s="27"/>
    </row>
    <row r="205" spans="1:8" x14ac:dyDescent="0.2">
      <c r="C205" s="27"/>
      <c r="D205" s="27"/>
      <c r="E205" s="27"/>
    </row>
  </sheetData>
  <mergeCells count="1">
    <mergeCell ref="A11:E11"/>
  </mergeCells>
  <phoneticPr fontId="6" type="noConversion"/>
  <pageMargins left="0.59055118110236227" right="0.31496062992125984" top="0.51181102362204722" bottom="0.51181102362204722" header="0.39370078740157483" footer="0.39370078740157483"/>
  <pageSetup paperSize="9" scale="69" fitToHeight="0" orientation="portrait" r:id="rId1"/>
  <headerFooter alignWithMargins="0"/>
  <ignoredErrors>
    <ignoredError sqref="A14:E14" numberStoredAsText="1"/>
    <ignoredError sqref="C31:E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Доходы бюджета</vt:lpstr>
      <vt:lpstr>__bookmark_5</vt:lpstr>
      <vt:lpstr>'Доходы бюджета'!Заголовки_для_печати</vt:lpstr>
      <vt:lpstr>'Доходы бюджета'!Область_печати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управление Финансовое</cp:lastModifiedBy>
  <cp:lastPrinted>2025-06-16T10:46:56Z</cp:lastPrinted>
  <dcterms:created xsi:type="dcterms:W3CDTF">2020-10-07T10:54:54Z</dcterms:created>
  <dcterms:modified xsi:type="dcterms:W3CDTF">2025-12-17T09:30:22Z</dcterms:modified>
</cp:coreProperties>
</file>