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Отчеты бюджетного отдела\Отчеты ГО\Индикаторы открытости данных\Сравнительный анализ по годам\2025 год\Срав анализ за 2025\"/>
    </mc:Choice>
  </mc:AlternateContent>
  <xr:revisionPtr revIDLastSave="0" documentId="13_ncr:1_{766AB770-E7B1-40BB-A11B-29B83CF8FD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 бюджета" sheetId="1" r:id="rId1"/>
  </sheets>
  <definedNames>
    <definedName name="__bookmark_13">#REF!</definedName>
    <definedName name="__bookmark_14">#REF!</definedName>
    <definedName name="__bookmark_18">#REF!</definedName>
    <definedName name="__bookmark_19">#REF!</definedName>
    <definedName name="__bookmark_2">'Доходы бюджета'!#REF!</definedName>
    <definedName name="__bookmark_20">#REF!</definedName>
    <definedName name="__bookmark_21">#REF!</definedName>
    <definedName name="__bookmark_22">#REF!</definedName>
    <definedName name="__bookmark_23">#REF!</definedName>
    <definedName name="__bookmark_24">#REF!</definedName>
    <definedName name="__bookmark_5">'Доходы бюджета'!$A$4:$D$36</definedName>
    <definedName name="_xlnm.Print_Titles" localSheetId="0">'Доходы бюджета'!$4:$5</definedName>
    <definedName name="_xlnm.Print_Area" localSheetId="0">'Доходы бюджета'!$A$1:$I$41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G41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6" i="1"/>
  <c r="H6" i="1"/>
  <c r="H8" i="1"/>
  <c r="H10" i="1"/>
  <c r="H12" i="1"/>
  <c r="H13" i="1"/>
  <c r="H14" i="1"/>
  <c r="H16" i="1"/>
  <c r="H17" i="1"/>
  <c r="H19" i="1"/>
  <c r="H20" i="1"/>
  <c r="H22" i="1"/>
  <c r="H23" i="1"/>
  <c r="H25" i="1"/>
  <c r="H26" i="1"/>
  <c r="H28" i="1"/>
  <c r="H29" i="1"/>
  <c r="H30" i="1"/>
  <c r="H32" i="1"/>
  <c r="H35" i="1"/>
  <c r="H36" i="1"/>
  <c r="H37" i="1"/>
  <c r="H38" i="1"/>
  <c r="H40" i="1"/>
  <c r="E21" i="1"/>
  <c r="H21" i="1" s="1"/>
  <c r="E39" i="1" l="1"/>
  <c r="E34" i="1"/>
  <c r="E33" i="1" s="1"/>
  <c r="E31" i="1"/>
  <c r="H31" i="1" s="1"/>
  <c r="E27" i="1"/>
  <c r="E24" i="1"/>
  <c r="E18" i="1"/>
  <c r="E15" i="1"/>
  <c r="E11" i="1"/>
  <c r="H11" i="1" s="1"/>
  <c r="E9" i="1"/>
  <c r="E7" i="1"/>
  <c r="E6" i="1" l="1"/>
  <c r="E41" i="1" s="1"/>
  <c r="F39" i="1" l="1"/>
  <c r="H39" i="1" s="1"/>
  <c r="D39" i="1"/>
  <c r="C39" i="1"/>
  <c r="F34" i="1"/>
  <c r="F27" i="1"/>
  <c r="H27" i="1" s="1"/>
  <c r="F24" i="1"/>
  <c r="H24" i="1" s="1"/>
  <c r="F18" i="1"/>
  <c r="H18" i="1" s="1"/>
  <c r="F15" i="1"/>
  <c r="H15" i="1" s="1"/>
  <c r="F9" i="1"/>
  <c r="H9" i="1" s="1"/>
  <c r="F7" i="1"/>
  <c r="H7" i="1" s="1"/>
  <c r="F33" i="1" l="1"/>
  <c r="H33" i="1" s="1"/>
  <c r="H34" i="1"/>
  <c r="F6" i="1"/>
  <c r="F41" i="1" l="1"/>
  <c r="H41" i="1" s="1"/>
  <c r="D34" i="1"/>
  <c r="D33" i="1" s="1"/>
  <c r="D31" i="1"/>
  <c r="D27" i="1"/>
  <c r="D24" i="1"/>
  <c r="D21" i="1"/>
  <c r="D18" i="1"/>
  <c r="D15" i="1"/>
  <c r="D11" i="1"/>
  <c r="D9" i="1"/>
  <c r="D7" i="1"/>
  <c r="D6" i="1" l="1"/>
  <c r="D41" i="1" s="1"/>
  <c r="C27" i="1"/>
  <c r="C21" i="1"/>
  <c r="C11" i="1"/>
  <c r="C7" i="1" l="1"/>
  <c r="C34" i="1" l="1"/>
  <c r="C33" i="1" l="1"/>
  <c r="C31" i="1"/>
  <c r="C18" i="1" l="1"/>
  <c r="C15" i="1"/>
  <c r="C9" i="1"/>
  <c r="C24" i="1" l="1"/>
  <c r="C6" i="1" l="1"/>
  <c r="C41" i="1" l="1"/>
</calcChain>
</file>

<file path=xl/sharedStrings.xml><?xml version="1.0" encoding="utf-8"?>
<sst xmlns="http://schemas.openxmlformats.org/spreadsheetml/2006/main" count="107" uniqueCount="106">
  <si>
    <t>Код дохода по бюджетной классификации</t>
  </si>
  <si>
    <t>1</t>
  </si>
  <si>
    <t>2</t>
  </si>
  <si>
    <t>3</t>
  </si>
  <si>
    <t>4</t>
  </si>
  <si>
    <t>НАЛОГОВЫЕ И НЕНАЛОГОВЫЕ ДОХОДЫ</t>
  </si>
  <si>
    <t>000 1 00 00 000 00 0000 000</t>
  </si>
  <si>
    <t>НАЛОГИ НА ПРИБЫЛЬ, ДОХОДЫ</t>
  </si>
  <si>
    <t>000 1 01 00 000 00 0000 000</t>
  </si>
  <si>
    <t>Налог на доходы физических лиц</t>
  </si>
  <si>
    <t>000 1 01 02 000 01 0000 110</t>
  </si>
  <si>
    <t>НАЛОГИ НА ТОВАРЫ (РАБОТЫ, УСЛУГИ), РЕАЛИЗУЕМЫЕ НА ТЕРРИТОРИИ РОССИЙСКОЙ ФЕДЕРАЦИИ</t>
  </si>
  <si>
    <t>000 1 03 00 000 00 0000 000</t>
  </si>
  <si>
    <t>Акцизы по подакцизным товарам (продукции), производимым на территории Российской Федерации</t>
  </si>
  <si>
    <t>000 1 03 02 000 01 0000 110</t>
  </si>
  <si>
    <t>НАЛОГИ НА СОВОКУПНЫЙ ДОХОД</t>
  </si>
  <si>
    <t>000 1 05 00 000 00 0000 000</t>
  </si>
  <si>
    <t>Налог, взимаемый в связи с применением упрощенной системы налогообложения</t>
  </si>
  <si>
    <t>000 1 05 01 000 00 0000 110</t>
  </si>
  <si>
    <t>Единый сельскохозяйственный налог</t>
  </si>
  <si>
    <t>000 1 05 03 000 01 0000 110</t>
  </si>
  <si>
    <t>Налог, взимаемый в связи с применением патентной системы налогообложения</t>
  </si>
  <si>
    <t>000 1 05 04 000 02 0000 110</t>
  </si>
  <si>
    <t>НАЛОГИ НА ИМУЩЕСТВО</t>
  </si>
  <si>
    <t>000 1 06 00 000 00 0000 000</t>
  </si>
  <si>
    <t>Налог на имущество физических лиц</t>
  </si>
  <si>
    <t>000 1 06 01 000 00 0000 110</t>
  </si>
  <si>
    <t>Земельный налог</t>
  </si>
  <si>
    <t>000 1 06 06 000 00 0000 110</t>
  </si>
  <si>
    <t>ГОСУДАРСТВЕННАЯ ПОШЛИНА</t>
  </si>
  <si>
    <t>000 1 08 00 000 00 0000 000</t>
  </si>
  <si>
    <t>Государственная пошлина по делам, рассматриваемым в судах общей юрисдикции, мировыми судьями</t>
  </si>
  <si>
    <t>000 1 08 03 000 01 0000 110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</si>
  <si>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</si>
  <si>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000 1 08 07 000 01 0000 110</t>
  </si>
  <si>
    <t>ДОХОДЫ ОТ ИСПОЛЬЗОВАНИЯ ИМУЩЕСТВА, НАХОДЯЩЕГОСЯ В ГОСУДАРСТВЕННОЙ И МУНИЦИПАЛЬНОЙ СОБСТВЕННОСТИ</t>
  </si>
  <si>
    <t>000 1 11 00 000 00 0000 000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</si>
  <si>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</si>
  <si>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000 1 11 05 000 00 0000 120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</si>
  <si>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</si>
  <si>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000 1 11 09 000 00 0000 120</t>
  </si>
  <si>
    <t>ПЛАТЕЖИ ПРИ ПОЛЬЗОВАНИИ ПРИРОДНЫМИ РЕСУРСАМИ</t>
  </si>
  <si>
    <t>000 1 12 00 000 00 0000 000</t>
  </si>
  <si>
    <t>Плата за негативное воздействие на окружающую среду</t>
  </si>
  <si>
    <t>000 1 12 01 000 01 0000 120</t>
  </si>
  <si>
    <t>ДОХОДЫ ОТ ОКАЗАНИЯ ПЛАТНЫХ УСЛУГ И КОМПЕНСАЦИИ ЗАТРАТ ГОСУДАРСТВА</t>
  </si>
  <si>
    <t>000 1 13 00 000 00 0000 000</t>
  </si>
  <si>
    <t>ДОХОДЫ ОТ ПРОДАЖИ МАТЕРИАЛЬНЫХ И НЕМАТЕРИАЛЬНЫХ АКТИВОВ</t>
  </si>
  <si>
    <t>000 1 14 00 000 00 0000 000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</si>
  <si>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</si>
  <si>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000 1 14 02 000 00 0000 000</t>
  </si>
  <si>
    <t>Доходы от продажи земельных участков, находящихся в государственной и муниципальной собственности</t>
  </si>
  <si>
    <t>000 1 14 06 000 00 0000 430</t>
  </si>
  <si>
    <t>ШТРАФЫ, САНКЦИИ, ВОЗМЕЩЕНИЕ УЩЕРБА</t>
  </si>
  <si>
    <t>000 1 16 00 000 00 0000 000</t>
  </si>
  <si>
    <t>ПРОЧИЕ НЕНАЛОГОВЫЕ ДОХОДЫ</t>
  </si>
  <si>
    <t>000 1 17 00 000 00 0000 000</t>
  </si>
  <si>
    <t>БЕЗВОЗМЕЗДНЫЕ ПОСТУПЛЕНИЯ</t>
  </si>
  <si>
    <t>000 2 00 00 000 00 0000 000</t>
  </si>
  <si>
    <t>БЕЗВОЗМЕЗДНЫЕ ПОСТУПЛЕНИЯ ОТ ДРУГИХ БЮДЖЕТОВ БЮДЖЕТНОЙ СИСТЕМЫ РОССИЙСКОЙ ФЕДЕРАЦИИ</t>
  </si>
  <si>
    <t>000 2 02 00 000 00 0000 000</t>
  </si>
  <si>
    <t>Дотации бюджетам бюджетной системы Российской Федерации</t>
  </si>
  <si>
    <t>000 2 02 10 000 00 0000 150</t>
  </si>
  <si>
    <t>000 2 02 20 000 00 0000 150</t>
  </si>
  <si>
    <t>Субвенции бюджетам бюджетной системы Российской Федерации</t>
  </si>
  <si>
    <t>000 2 02 30 000 00 0000 150</t>
  </si>
  <si>
    <t>Иные межбюджетные трансферты</t>
  </si>
  <si>
    <t>000 2 02 40 000 00 0000 150</t>
  </si>
  <si>
    <t>Наименование показателя</t>
  </si>
  <si>
    <t>5</t>
  </si>
  <si>
    <t>(в руб.)</t>
  </si>
  <si>
    <t>Инициативные платежи</t>
  </si>
  <si>
    <t>000 1 17 15 000 00 0000 150</t>
  </si>
  <si>
    <t>Субсидии бюджетам бюджетной системы Российской Федерации (межбюджетные субсидии)</t>
  </si>
  <si>
    <t>Доходы бюджета - ВСЕГО</t>
  </si>
  <si>
    <t>6</t>
  </si>
  <si>
    <t>7</t>
  </si>
  <si>
    <t>8</t>
  </si>
  <si>
    <t>ПРОЧИЕ БЕЗВОЗМЕЗДНЫЕ ПОСТУПЛЕНИЯ</t>
  </si>
  <si>
    <t>000 2 07 00 000 00 0000 000</t>
  </si>
  <si>
    <t>Прочие безвозмездные поступления в бюджеты муниципальных округов</t>
  </si>
  <si>
    <t>000 2 07 04 000 14 0000 150</t>
  </si>
  <si>
    <t>9</t>
  </si>
  <si>
    <t xml:space="preserve">Первоначально утвержденные бюджетные назначения на 2025 год </t>
  </si>
  <si>
    <t>Уточненные бюджетные назначения на 2025 год</t>
  </si>
  <si>
    <t>Исполнено на 01.01.2026</t>
  </si>
  <si>
    <t>% испол-нения к уточненным плановым показателям (гр.6/ гр.5)</t>
  </si>
  <si>
    <t>% испол-нения к первоначально утвержденным плановым показателям (гр.6/ гр.3)</t>
  </si>
  <si>
    <t>Средства вышестоящего бюджета</t>
  </si>
  <si>
    <t>Поступления по договорам, заключенным в 2025 году</t>
  </si>
  <si>
    <t>Рост поступлений связан с увеличением налогооблагаемой базы.</t>
  </si>
  <si>
    <t>Увеличение поступлений земельного налога в сравнении связано с погашением задолженности по ЕНС за периоды прошлых лет</t>
  </si>
  <si>
    <t>Обусловлено увеличением количества обращений по выкупу земельных участков.</t>
  </si>
  <si>
    <t>Рост поступлений связан с активизацией работы администраторов по взысканию задолженности.</t>
  </si>
  <si>
    <t>Плановые показатели утверждены в соответствии с информацией, представленной главными администраторами доходов бюджета</t>
  </si>
  <si>
    <t>Плановые показатели утверждены по данным, представленными главными администраторами доходов бюджета</t>
  </si>
  <si>
    <t>Увеличение выручки сельхозпроизводителей (доходы полученные за 2024 год)</t>
  </si>
  <si>
    <t>Отклонение обусловлено возвратом средств из бюджета муниципального округа в сумме более 26,0 млн. руб., в результате произведенного перерасчета арендной платы в связи со снижением кадастровой стоимости земельных участков</t>
  </si>
  <si>
    <t>Внесены изменения</t>
  </si>
  <si>
    <t xml:space="preserve">Увеличение поступлений связано с ростом фонда оплаты труда (индексация заработной платы и доп. выплат </t>
  </si>
  <si>
    <t>Увеличение поступлений налога на имущество физических лиц в сравнении связано с погашением задолженности по ЕНС за периоды прошлых лет</t>
  </si>
  <si>
    <t>Сумма поступлений зависит от количества обращений за разрешением на установку рекламной конструкции по окончанию срока действующего разрешения</t>
  </si>
  <si>
    <t>Реализация имущества сверх прогнозного плана приватизации.</t>
  </si>
  <si>
    <t xml:space="preserve">Причины отклонений фактических значений показателей доходов от их первоначально утвержденных значений, где отклонения составили 5 процентов и более от первоначально утвержденного значения </t>
  </si>
  <si>
    <t>Инициативные платежи зависят от стоимости проекта, сложившегося в результате проводимых торгов.</t>
  </si>
  <si>
    <t>Сведения о фактических поступлениях доходов по видам доходов в бюджет Гайского муниципального округа за 2025 год  в сравнении с первоначально утвержденным решением о бюджете и уточненными значениями с учетом внесенных изменений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</si>
</sst>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&quot;###,##0.00"/>
    <numFmt numFmtId="165" formatCode="[&gt;=0.005]#,##0.00;[&lt;=-0.005]\-#,##0.00;#,##0.00"/>
  </numFmts>
  <fonts count="13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Arial"/>
      <family val="2"/>
      <charset val="204"/>
    </font>
    <font>
      <sz val="7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164" fontId="2" fillId="0" borderId="1" xfId="0" applyNumberFormat="1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center" wrapText="1"/>
    </xf>
    <xf numFmtId="0" fontId="2" fillId="0" borderId="0" xfId="0" applyFont="1"/>
    <xf numFmtId="164" fontId="2" fillId="0" borderId="0" xfId="0" applyNumberFormat="1" applyFont="1" applyAlignment="1">
      <alignment wrapText="1"/>
    </xf>
    <xf numFmtId="0" fontId="4" fillId="0" borderId="0" xfId="0" applyFont="1" applyAlignment="1">
      <alignment horizontal="right"/>
    </xf>
    <xf numFmtId="164" fontId="3" fillId="0" borderId="1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 wrapText="1"/>
    </xf>
    <xf numFmtId="164" fontId="2" fillId="2" borderId="1" xfId="0" applyNumberFormat="1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4" fontId="3" fillId="0" borderId="1" xfId="0" applyNumberFormat="1" applyFont="1" applyBorder="1"/>
    <xf numFmtId="164" fontId="2" fillId="0" borderId="1" xfId="0" applyNumberFormat="1" applyFont="1" applyBorder="1" applyAlignment="1">
      <alignment wrapText="1"/>
    </xf>
    <xf numFmtId="0" fontId="3" fillId="0" borderId="1" xfId="0" applyFont="1" applyBorder="1"/>
    <xf numFmtId="4" fontId="2" fillId="0" borderId="1" xfId="0" applyNumberFormat="1" applyFont="1" applyBorder="1"/>
    <xf numFmtId="4" fontId="2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wrapText="1"/>
    </xf>
    <xf numFmtId="4" fontId="0" fillId="0" borderId="0" xfId="0" applyNumberFormat="1"/>
    <xf numFmtId="4" fontId="5" fillId="0" borderId="0" xfId="0" applyNumberFormat="1" applyFont="1"/>
    <xf numFmtId="49" fontId="7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1" applyFont="1" applyBorder="1" applyAlignment="1">
      <alignment horizontal="center" vertical="top" wrapText="1"/>
    </xf>
    <xf numFmtId="165" fontId="11" fillId="0" borderId="1" xfId="0" applyNumberFormat="1" applyFont="1" applyBorder="1" applyAlignment="1">
      <alignment wrapText="1"/>
    </xf>
    <xf numFmtId="165" fontId="12" fillId="0" borderId="1" xfId="0" applyNumberFormat="1" applyFont="1" applyBorder="1" applyAlignment="1">
      <alignment wrapText="1"/>
    </xf>
    <xf numFmtId="4" fontId="2" fillId="2" borderId="1" xfId="0" applyNumberFormat="1" applyFont="1" applyFill="1" applyBorder="1" applyAlignment="1">
      <alignment horizontal="justify" wrapText="1"/>
    </xf>
    <xf numFmtId="4" fontId="3" fillId="0" borderId="1" xfId="0" applyNumberFormat="1" applyFont="1" applyBorder="1" applyAlignment="1">
      <alignment horizontal="justify" wrapText="1"/>
    </xf>
    <xf numFmtId="4" fontId="2" fillId="0" borderId="1" xfId="0" applyNumberFormat="1" applyFont="1" applyBorder="1" applyAlignment="1">
      <alignment horizontal="justify" wrapText="1"/>
    </xf>
    <xf numFmtId="49" fontId="6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164" fontId="8" fillId="0" borderId="0" xfId="0" applyNumberFormat="1" applyFont="1" applyAlignment="1">
      <alignment horizontal="center" vertical="center" wrapText="1"/>
    </xf>
  </cellXfs>
  <cellStyles count="2">
    <cellStyle name="Обычный" xfId="0" builtinId="0"/>
    <cellStyle name="Обычный 2" xfId="1" xr:uid="{312643EA-8B94-4AFF-A91E-D8F5A424D7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zoomScaleNormal="100" workbookViewId="0">
      <selection activeCell="B4" sqref="B4"/>
    </sheetView>
  </sheetViews>
  <sheetFormatPr defaultRowHeight="12.75" x14ac:dyDescent="0.2"/>
  <cols>
    <col min="1" max="1" width="65" customWidth="1"/>
    <col min="2" max="2" width="25.28515625" bestFit="1" customWidth="1"/>
    <col min="3" max="3" width="14.85546875" bestFit="1" customWidth="1"/>
    <col min="4" max="6" width="14.85546875" customWidth="1"/>
    <col min="7" max="7" width="11.28515625" bestFit="1" customWidth="1"/>
    <col min="8" max="8" width="11.7109375" customWidth="1"/>
    <col min="9" max="9" width="33.42578125" customWidth="1"/>
    <col min="10" max="10" width="11" bestFit="1" customWidth="1"/>
    <col min="11" max="11" width="10.7109375" bestFit="1" customWidth="1"/>
  </cols>
  <sheetData>
    <row r="1" spans="1:11" x14ac:dyDescent="0.2">
      <c r="A1" s="5"/>
      <c r="B1" s="5"/>
      <c r="C1" s="5"/>
      <c r="D1" s="5"/>
      <c r="E1" s="5"/>
      <c r="F1" s="5"/>
      <c r="G1" s="5"/>
      <c r="H1" s="5"/>
    </row>
    <row r="2" spans="1:11" ht="36.75" customHeight="1" x14ac:dyDescent="0.2">
      <c r="A2" s="38" t="s">
        <v>105</v>
      </c>
      <c r="B2" s="38"/>
      <c r="C2" s="38"/>
      <c r="D2" s="38"/>
      <c r="E2" s="38"/>
      <c r="F2" s="38"/>
      <c r="G2" s="38"/>
      <c r="H2" s="38"/>
      <c r="I2" s="38"/>
    </row>
    <row r="3" spans="1:11" x14ac:dyDescent="0.2">
      <c r="A3" s="6"/>
      <c r="B3" s="5"/>
      <c r="C3" s="6"/>
      <c r="D3" s="5"/>
      <c r="I3" s="7" t="s">
        <v>70</v>
      </c>
    </row>
    <row r="4" spans="1:11" ht="124.5" customHeight="1" x14ac:dyDescent="0.2">
      <c r="A4" s="8" t="s">
        <v>68</v>
      </c>
      <c r="B4" s="8" t="s">
        <v>0</v>
      </c>
      <c r="C4" s="23" t="s">
        <v>83</v>
      </c>
      <c r="D4" s="23" t="s">
        <v>98</v>
      </c>
      <c r="E4" s="25" t="s">
        <v>84</v>
      </c>
      <c r="F4" s="24" t="s">
        <v>85</v>
      </c>
      <c r="G4" s="29" t="s">
        <v>87</v>
      </c>
      <c r="H4" s="29" t="s">
        <v>86</v>
      </c>
      <c r="I4" s="24" t="s">
        <v>103</v>
      </c>
    </row>
    <row r="5" spans="1:11" x14ac:dyDescent="0.2">
      <c r="A5" s="35" t="s">
        <v>1</v>
      </c>
      <c r="B5" s="18" t="s">
        <v>2</v>
      </c>
      <c r="C5" s="18" t="s">
        <v>3</v>
      </c>
      <c r="D5" s="18" t="s">
        <v>4</v>
      </c>
      <c r="E5" s="18" t="s">
        <v>69</v>
      </c>
      <c r="F5" s="18" t="s">
        <v>75</v>
      </c>
      <c r="G5" s="18" t="s">
        <v>76</v>
      </c>
      <c r="H5" s="18" t="s">
        <v>77</v>
      </c>
      <c r="I5" s="19" t="s">
        <v>82</v>
      </c>
    </row>
    <row r="6" spans="1:11" x14ac:dyDescent="0.2">
      <c r="A6" s="9" t="s">
        <v>5</v>
      </c>
      <c r="B6" s="10" t="s">
        <v>6</v>
      </c>
      <c r="C6" s="11">
        <f t="shared" ref="C6:F6" si="0">C7+C9+C11+C15+C18+C21+C24+C26+C27+C30+C31</f>
        <v>849980237</v>
      </c>
      <c r="D6" s="11">
        <f t="shared" si="0"/>
        <v>36653800</v>
      </c>
      <c r="E6" s="11">
        <f t="shared" si="0"/>
        <v>886634037</v>
      </c>
      <c r="F6" s="11">
        <f t="shared" si="0"/>
        <v>998532777.77999997</v>
      </c>
      <c r="G6" s="11">
        <f>F6/C6*100</f>
        <v>117.47717585814881</v>
      </c>
      <c r="H6" s="11">
        <f>F6/E6*100</f>
        <v>112.62062317826403</v>
      </c>
      <c r="I6" s="32"/>
      <c r="J6" s="21"/>
      <c r="K6" s="21"/>
    </row>
    <row r="7" spans="1:11" x14ac:dyDescent="0.2">
      <c r="A7" s="3" t="s">
        <v>7</v>
      </c>
      <c r="B7" s="4" t="s">
        <v>8</v>
      </c>
      <c r="C7" s="12">
        <f t="shared" ref="C7:F7" si="1">C8</f>
        <v>527287107</v>
      </c>
      <c r="D7" s="12">
        <f t="shared" si="1"/>
        <v>48000000</v>
      </c>
      <c r="E7" s="12">
        <f t="shared" si="1"/>
        <v>575287107</v>
      </c>
      <c r="F7" s="12">
        <f t="shared" si="1"/>
        <v>636360204.04999995</v>
      </c>
      <c r="G7" s="12">
        <f>F7/C7*100</f>
        <v>120.68571288810215</v>
      </c>
      <c r="H7" s="12">
        <f t="shared" ref="H7:H41" si="2">F7/E7*100</f>
        <v>110.6161073847949</v>
      </c>
      <c r="I7" s="33"/>
      <c r="K7" s="21"/>
    </row>
    <row r="8" spans="1:11" ht="51" x14ac:dyDescent="0.2">
      <c r="A8" s="1" t="s">
        <v>9</v>
      </c>
      <c r="B8" s="2" t="s">
        <v>10</v>
      </c>
      <c r="C8" s="14">
        <v>527287107</v>
      </c>
      <c r="D8" s="14">
        <v>48000000</v>
      </c>
      <c r="E8" s="14">
        <v>575287107</v>
      </c>
      <c r="F8" s="30">
        <v>636360204.04999995</v>
      </c>
      <c r="G8" s="14">
        <f t="shared" ref="G8:G41" si="3">F8/C8*100</f>
        <v>120.68571288810215</v>
      </c>
      <c r="H8" s="14">
        <f t="shared" si="2"/>
        <v>110.6161073847949</v>
      </c>
      <c r="I8" s="34" t="s">
        <v>99</v>
      </c>
      <c r="K8" s="21"/>
    </row>
    <row r="9" spans="1:11" ht="25.5" x14ac:dyDescent="0.2">
      <c r="A9" s="3" t="s">
        <v>11</v>
      </c>
      <c r="B9" s="4" t="s">
        <v>12</v>
      </c>
      <c r="C9" s="12">
        <f t="shared" ref="C9:F9" si="4">C10</f>
        <v>17227191</v>
      </c>
      <c r="D9" s="12">
        <f t="shared" si="4"/>
        <v>0</v>
      </c>
      <c r="E9" s="12">
        <f t="shared" si="4"/>
        <v>17227191</v>
      </c>
      <c r="F9" s="12">
        <f t="shared" si="4"/>
        <v>17007585.120000001</v>
      </c>
      <c r="G9" s="12">
        <f t="shared" si="3"/>
        <v>98.725236865371741</v>
      </c>
      <c r="H9" s="12">
        <f t="shared" si="2"/>
        <v>98.725236865371741</v>
      </c>
      <c r="I9" s="33"/>
      <c r="K9" s="21"/>
    </row>
    <row r="10" spans="1:11" ht="25.5" x14ac:dyDescent="0.2">
      <c r="A10" s="1" t="s">
        <v>13</v>
      </c>
      <c r="B10" s="2" t="s">
        <v>14</v>
      </c>
      <c r="C10" s="14">
        <v>17227191</v>
      </c>
      <c r="D10" s="14">
        <v>0</v>
      </c>
      <c r="E10" s="14">
        <v>17227191</v>
      </c>
      <c r="F10" s="30">
        <v>17007585.120000001</v>
      </c>
      <c r="G10" s="14">
        <f t="shared" si="3"/>
        <v>98.725236865371741</v>
      </c>
      <c r="H10" s="14">
        <f t="shared" si="2"/>
        <v>98.725236865371741</v>
      </c>
      <c r="I10" s="34"/>
      <c r="K10" s="21"/>
    </row>
    <row r="11" spans="1:11" x14ac:dyDescent="0.2">
      <c r="A11" s="3" t="s">
        <v>15</v>
      </c>
      <c r="B11" s="4" t="s">
        <v>16</v>
      </c>
      <c r="C11" s="12">
        <f t="shared" ref="C11:E11" si="5">C12+C13+C14</f>
        <v>85274000</v>
      </c>
      <c r="D11" s="12">
        <f t="shared" si="5"/>
        <v>0</v>
      </c>
      <c r="E11" s="12">
        <f t="shared" si="5"/>
        <v>85274000</v>
      </c>
      <c r="F11" s="31">
        <v>119705605.23</v>
      </c>
      <c r="G11" s="12">
        <f t="shared" si="3"/>
        <v>140.37761243755423</v>
      </c>
      <c r="H11" s="12">
        <f t="shared" si="2"/>
        <v>140.37761243755423</v>
      </c>
      <c r="I11" s="33"/>
      <c r="K11" s="21"/>
    </row>
    <row r="12" spans="1:11" ht="25.5" x14ac:dyDescent="0.2">
      <c r="A12" s="1" t="s">
        <v>17</v>
      </c>
      <c r="B12" s="2" t="s">
        <v>18</v>
      </c>
      <c r="C12" s="14">
        <v>78727000</v>
      </c>
      <c r="D12" s="14">
        <v>0</v>
      </c>
      <c r="E12" s="14">
        <v>78727000</v>
      </c>
      <c r="F12" s="30">
        <v>99882909.719999999</v>
      </c>
      <c r="G12" s="14">
        <f t="shared" si="3"/>
        <v>126.87249573843789</v>
      </c>
      <c r="H12" s="14">
        <f t="shared" si="2"/>
        <v>126.87249573843789</v>
      </c>
      <c r="I12" s="34" t="s">
        <v>90</v>
      </c>
      <c r="K12" s="21"/>
    </row>
    <row r="13" spans="1:11" ht="38.25" x14ac:dyDescent="0.2">
      <c r="A13" s="1" t="s">
        <v>19</v>
      </c>
      <c r="B13" s="2" t="s">
        <v>20</v>
      </c>
      <c r="C13" s="14">
        <v>3535000</v>
      </c>
      <c r="D13" s="14">
        <v>0</v>
      </c>
      <c r="E13" s="14">
        <v>3535000</v>
      </c>
      <c r="F13" s="30">
        <v>16193530.9</v>
      </c>
      <c r="G13" s="14">
        <f t="shared" si="3"/>
        <v>458.09139745403115</v>
      </c>
      <c r="H13" s="14">
        <f t="shared" si="2"/>
        <v>458.09139745403115</v>
      </c>
      <c r="I13" s="17" t="s">
        <v>96</v>
      </c>
      <c r="K13" s="21"/>
    </row>
    <row r="14" spans="1:11" ht="25.5" x14ac:dyDescent="0.2">
      <c r="A14" s="1" t="s">
        <v>21</v>
      </c>
      <c r="B14" s="2" t="s">
        <v>22</v>
      </c>
      <c r="C14" s="14">
        <v>3012000</v>
      </c>
      <c r="D14" s="14">
        <v>0</v>
      </c>
      <c r="E14" s="14">
        <v>3012000</v>
      </c>
      <c r="F14" s="30">
        <v>3523838.22</v>
      </c>
      <c r="G14" s="14">
        <f t="shared" si="3"/>
        <v>116.99330079681276</v>
      </c>
      <c r="H14" s="14">
        <f t="shared" si="2"/>
        <v>116.99330079681276</v>
      </c>
      <c r="I14" s="34" t="s">
        <v>90</v>
      </c>
      <c r="K14" s="21"/>
    </row>
    <row r="15" spans="1:11" x14ac:dyDescent="0.2">
      <c r="A15" s="3" t="s">
        <v>23</v>
      </c>
      <c r="B15" s="4" t="s">
        <v>24</v>
      </c>
      <c r="C15" s="20">
        <f t="shared" ref="C15:F15" si="6">C16+C17</f>
        <v>55750000</v>
      </c>
      <c r="D15" s="20">
        <f t="shared" si="6"/>
        <v>0</v>
      </c>
      <c r="E15" s="20">
        <f t="shared" si="6"/>
        <v>55750000</v>
      </c>
      <c r="F15" s="20">
        <f t="shared" si="6"/>
        <v>63469420.700000003</v>
      </c>
      <c r="G15" s="12">
        <f t="shared" si="3"/>
        <v>113.84649452914799</v>
      </c>
      <c r="H15" s="12">
        <f t="shared" si="2"/>
        <v>113.84649452914799</v>
      </c>
      <c r="I15" s="33"/>
      <c r="K15" s="21"/>
    </row>
    <row r="16" spans="1:11" ht="63.75" x14ac:dyDescent="0.2">
      <c r="A16" s="1" t="s">
        <v>25</v>
      </c>
      <c r="B16" s="2" t="s">
        <v>26</v>
      </c>
      <c r="C16" s="17">
        <v>6500000</v>
      </c>
      <c r="D16" s="17">
        <v>0</v>
      </c>
      <c r="E16" s="17">
        <v>6500000</v>
      </c>
      <c r="F16" s="30">
        <v>8423486.7400000002</v>
      </c>
      <c r="G16" s="14">
        <f t="shared" si="3"/>
        <v>129.59210369230769</v>
      </c>
      <c r="H16" s="14">
        <f t="shared" si="2"/>
        <v>129.59210369230769</v>
      </c>
      <c r="I16" s="34" t="s">
        <v>100</v>
      </c>
      <c r="K16" s="21"/>
    </row>
    <row r="17" spans="1:11" ht="51" x14ac:dyDescent="0.2">
      <c r="A17" s="1" t="s">
        <v>27</v>
      </c>
      <c r="B17" s="2" t="s">
        <v>28</v>
      </c>
      <c r="C17" s="17">
        <v>49250000</v>
      </c>
      <c r="D17" s="17">
        <v>0</v>
      </c>
      <c r="E17" s="17">
        <v>49250000</v>
      </c>
      <c r="F17" s="30">
        <v>55045933.960000001</v>
      </c>
      <c r="G17" s="14">
        <f t="shared" si="3"/>
        <v>111.76839382741117</v>
      </c>
      <c r="H17" s="14">
        <f t="shared" si="2"/>
        <v>111.76839382741117</v>
      </c>
      <c r="I17" s="34" t="s">
        <v>91</v>
      </c>
      <c r="K17" s="21"/>
    </row>
    <row r="18" spans="1:11" x14ac:dyDescent="0.2">
      <c r="A18" s="3" t="s">
        <v>29</v>
      </c>
      <c r="B18" s="4" t="s">
        <v>30</v>
      </c>
      <c r="C18" s="20">
        <f t="shared" ref="C18:F18" si="7">C19+C20</f>
        <v>17861000</v>
      </c>
      <c r="D18" s="20">
        <f t="shared" si="7"/>
        <v>0</v>
      </c>
      <c r="E18" s="20">
        <f t="shared" si="7"/>
        <v>17861000</v>
      </c>
      <c r="F18" s="20">
        <f t="shared" si="7"/>
        <v>21252125.68</v>
      </c>
      <c r="G18" s="12">
        <f t="shared" si="3"/>
        <v>118.98620278819774</v>
      </c>
      <c r="H18" s="12">
        <f t="shared" si="2"/>
        <v>118.98620278819774</v>
      </c>
      <c r="I18" s="33"/>
      <c r="K18" s="21"/>
    </row>
    <row r="19" spans="1:11" ht="38.25" x14ac:dyDescent="0.2">
      <c r="A19" s="1" t="s">
        <v>31</v>
      </c>
      <c r="B19" s="2" t="s">
        <v>32</v>
      </c>
      <c r="C19" s="17">
        <v>17846000</v>
      </c>
      <c r="D19" s="17">
        <v>0</v>
      </c>
      <c r="E19" s="17">
        <v>17846000</v>
      </c>
      <c r="F19" s="30">
        <v>21242125.68</v>
      </c>
      <c r="G19" s="14">
        <f t="shared" si="3"/>
        <v>119.03017863947103</v>
      </c>
      <c r="H19" s="14">
        <f t="shared" si="2"/>
        <v>119.03017863947103</v>
      </c>
      <c r="I19" s="34" t="s">
        <v>95</v>
      </c>
      <c r="K19" s="21"/>
    </row>
    <row r="20" spans="1:11" ht="63.75" x14ac:dyDescent="0.2">
      <c r="A20" s="1" t="s">
        <v>33</v>
      </c>
      <c r="B20" s="2" t="s">
        <v>34</v>
      </c>
      <c r="C20" s="17">
        <v>15000</v>
      </c>
      <c r="D20" s="17">
        <v>0</v>
      </c>
      <c r="E20" s="17">
        <v>15000</v>
      </c>
      <c r="F20" s="30">
        <v>10000</v>
      </c>
      <c r="G20" s="14">
        <f t="shared" si="3"/>
        <v>66.666666666666657</v>
      </c>
      <c r="H20" s="14">
        <f t="shared" si="2"/>
        <v>66.666666666666657</v>
      </c>
      <c r="I20" s="34" t="s">
        <v>101</v>
      </c>
      <c r="K20" s="21"/>
    </row>
    <row r="21" spans="1:11" ht="25.5" x14ac:dyDescent="0.2">
      <c r="A21" s="3" t="s">
        <v>35</v>
      </c>
      <c r="B21" s="4" t="s">
        <v>36</v>
      </c>
      <c r="C21" s="20">
        <f t="shared" ref="C21:E21" si="8">C22+C23</f>
        <v>124139400</v>
      </c>
      <c r="D21" s="20">
        <f t="shared" si="8"/>
        <v>-22495000</v>
      </c>
      <c r="E21" s="20">
        <f t="shared" si="8"/>
        <v>101644400</v>
      </c>
      <c r="F21" s="31">
        <v>104066362.64</v>
      </c>
      <c r="G21" s="12">
        <f t="shared" si="3"/>
        <v>83.830244579883583</v>
      </c>
      <c r="H21" s="12">
        <f t="shared" si="2"/>
        <v>102.38278020235252</v>
      </c>
      <c r="I21" s="33"/>
      <c r="K21" s="21"/>
    </row>
    <row r="22" spans="1:11" ht="89.25" x14ac:dyDescent="0.2">
      <c r="A22" s="1" t="s">
        <v>37</v>
      </c>
      <c r="B22" s="2" t="s">
        <v>38</v>
      </c>
      <c r="C22" s="14">
        <v>122309000</v>
      </c>
      <c r="D22" s="14">
        <v>-22495000</v>
      </c>
      <c r="E22" s="14">
        <v>99814000</v>
      </c>
      <c r="F22" s="30">
        <v>102164642.2</v>
      </c>
      <c r="G22" s="14">
        <f t="shared" si="3"/>
        <v>83.52994644711346</v>
      </c>
      <c r="H22" s="14">
        <f t="shared" si="2"/>
        <v>102.35502254192798</v>
      </c>
      <c r="I22" s="34" t="s">
        <v>97</v>
      </c>
      <c r="K22" s="21"/>
    </row>
    <row r="23" spans="1:11" ht="63.75" x14ac:dyDescent="0.2">
      <c r="A23" s="1" t="s">
        <v>39</v>
      </c>
      <c r="B23" s="2" t="s">
        <v>40</v>
      </c>
      <c r="C23" s="14">
        <v>1830400</v>
      </c>
      <c r="D23" s="14">
        <v>0</v>
      </c>
      <c r="E23" s="14">
        <v>1830400</v>
      </c>
      <c r="F23" s="30">
        <v>1901697</v>
      </c>
      <c r="G23" s="14">
        <f t="shared" si="3"/>
        <v>103.89515952797204</v>
      </c>
      <c r="H23" s="14">
        <f t="shared" si="2"/>
        <v>103.89515952797204</v>
      </c>
      <c r="I23" s="34"/>
      <c r="K23" s="21"/>
    </row>
    <row r="24" spans="1:11" x14ac:dyDescent="0.2">
      <c r="A24" s="3" t="s">
        <v>41</v>
      </c>
      <c r="B24" s="4" t="s">
        <v>42</v>
      </c>
      <c r="C24" s="12">
        <f t="shared" ref="C24:F24" si="9">C25</f>
        <v>1593870</v>
      </c>
      <c r="D24" s="12">
        <f t="shared" si="9"/>
        <v>0</v>
      </c>
      <c r="E24" s="12">
        <f t="shared" si="9"/>
        <v>1593870</v>
      </c>
      <c r="F24" s="12">
        <f t="shared" si="9"/>
        <v>2958661.98</v>
      </c>
      <c r="G24" s="12">
        <f t="shared" si="3"/>
        <v>185.62755933670877</v>
      </c>
      <c r="H24" s="12">
        <f t="shared" si="2"/>
        <v>185.62755933670877</v>
      </c>
      <c r="I24" s="33"/>
      <c r="K24" s="21"/>
    </row>
    <row r="25" spans="1:11" ht="51" x14ac:dyDescent="0.2">
      <c r="A25" s="1" t="s">
        <v>43</v>
      </c>
      <c r="B25" s="2" t="s">
        <v>44</v>
      </c>
      <c r="C25" s="14">
        <v>1593870</v>
      </c>
      <c r="D25" s="14">
        <v>0</v>
      </c>
      <c r="E25" s="14">
        <v>1593870</v>
      </c>
      <c r="F25" s="30">
        <v>2958661.98</v>
      </c>
      <c r="G25" s="14">
        <f t="shared" si="3"/>
        <v>185.62755933670877</v>
      </c>
      <c r="H25" s="14">
        <f t="shared" si="2"/>
        <v>185.62755933670877</v>
      </c>
      <c r="I25" s="34" t="s">
        <v>94</v>
      </c>
      <c r="K25" s="21"/>
    </row>
    <row r="26" spans="1:11" ht="25.5" x14ac:dyDescent="0.2">
      <c r="A26" s="3" t="s">
        <v>45</v>
      </c>
      <c r="B26" s="4" t="s">
        <v>46</v>
      </c>
      <c r="C26" s="12">
        <v>325695</v>
      </c>
      <c r="D26" s="12">
        <v>0</v>
      </c>
      <c r="E26" s="12">
        <v>325695</v>
      </c>
      <c r="F26" s="31">
        <v>314151.71000000002</v>
      </c>
      <c r="G26" s="12">
        <f t="shared" si="3"/>
        <v>96.455797602051007</v>
      </c>
      <c r="H26" s="12">
        <f t="shared" si="2"/>
        <v>96.455797602051007</v>
      </c>
      <c r="I26" s="33"/>
      <c r="K26" s="21"/>
    </row>
    <row r="27" spans="1:11" ht="25.5" x14ac:dyDescent="0.2">
      <c r="A27" s="3" t="s">
        <v>47</v>
      </c>
      <c r="B27" s="4" t="s">
        <v>48</v>
      </c>
      <c r="C27" s="12">
        <f t="shared" ref="C27:F27" si="10">C28+C29</f>
        <v>5463000</v>
      </c>
      <c r="D27" s="12">
        <f t="shared" si="10"/>
        <v>6500000</v>
      </c>
      <c r="E27" s="12">
        <f t="shared" si="10"/>
        <v>11963000</v>
      </c>
      <c r="F27" s="12">
        <f t="shared" si="10"/>
        <v>13675679.469999999</v>
      </c>
      <c r="G27" s="12">
        <f t="shared" si="3"/>
        <v>250.33277448288484</v>
      </c>
      <c r="H27" s="12">
        <f t="shared" si="2"/>
        <v>114.31647137005767</v>
      </c>
      <c r="I27" s="33"/>
      <c r="K27" s="21"/>
    </row>
    <row r="28" spans="1:11" ht="51" x14ac:dyDescent="0.2">
      <c r="A28" s="1" t="s">
        <v>49</v>
      </c>
      <c r="B28" s="2" t="s">
        <v>50</v>
      </c>
      <c r="C28" s="14">
        <v>1163000</v>
      </c>
      <c r="D28" s="14">
        <v>1500000</v>
      </c>
      <c r="E28" s="14">
        <v>2663000</v>
      </c>
      <c r="F28" s="30">
        <v>2879437.2</v>
      </c>
      <c r="G28" s="14">
        <f t="shared" si="3"/>
        <v>247.5870335339639</v>
      </c>
      <c r="H28" s="14">
        <f t="shared" si="2"/>
        <v>108.12757040931282</v>
      </c>
      <c r="I28" s="34" t="s">
        <v>102</v>
      </c>
      <c r="K28" s="21"/>
    </row>
    <row r="29" spans="1:11" ht="38.25" x14ac:dyDescent="0.2">
      <c r="A29" s="1" t="s">
        <v>51</v>
      </c>
      <c r="B29" s="2" t="s">
        <v>52</v>
      </c>
      <c r="C29" s="14">
        <v>4300000</v>
      </c>
      <c r="D29" s="14">
        <v>5000000</v>
      </c>
      <c r="E29" s="14">
        <v>9300000</v>
      </c>
      <c r="F29" s="30">
        <v>10796242.27</v>
      </c>
      <c r="G29" s="14">
        <f t="shared" si="3"/>
        <v>251.07540162790696</v>
      </c>
      <c r="H29" s="14">
        <f t="shared" si="2"/>
        <v>116.08862655913978</v>
      </c>
      <c r="I29" s="34" t="s">
        <v>92</v>
      </c>
      <c r="K29" s="21"/>
    </row>
    <row r="30" spans="1:11" ht="38.25" x14ac:dyDescent="0.2">
      <c r="A30" s="3" t="s">
        <v>53</v>
      </c>
      <c r="B30" s="4" t="s">
        <v>54</v>
      </c>
      <c r="C30" s="12">
        <v>1605087</v>
      </c>
      <c r="D30" s="12">
        <v>4648800</v>
      </c>
      <c r="E30" s="12">
        <v>6253887</v>
      </c>
      <c r="F30" s="31">
        <v>7054742.2999999998</v>
      </c>
      <c r="G30" s="12">
        <f t="shared" si="3"/>
        <v>439.52398218912742</v>
      </c>
      <c r="H30" s="12">
        <f t="shared" si="2"/>
        <v>112.80572066620327</v>
      </c>
      <c r="I30" s="34" t="s">
        <v>93</v>
      </c>
      <c r="K30" s="21"/>
    </row>
    <row r="31" spans="1:11" x14ac:dyDescent="0.2">
      <c r="A31" s="3" t="s">
        <v>55</v>
      </c>
      <c r="B31" s="4" t="s">
        <v>56</v>
      </c>
      <c r="C31" s="12">
        <f t="shared" ref="C31:E31" si="11">C32</f>
        <v>13453887</v>
      </c>
      <c r="D31" s="12">
        <f t="shared" si="11"/>
        <v>0</v>
      </c>
      <c r="E31" s="12">
        <f t="shared" si="11"/>
        <v>13453887</v>
      </c>
      <c r="F31" s="31">
        <v>12668238.9</v>
      </c>
      <c r="G31" s="12">
        <f t="shared" si="3"/>
        <v>94.160437797641677</v>
      </c>
      <c r="H31" s="12">
        <f t="shared" si="2"/>
        <v>94.160437797641677</v>
      </c>
      <c r="I31" s="33"/>
      <c r="K31" s="21"/>
    </row>
    <row r="32" spans="1:11" ht="38.25" x14ac:dyDescent="0.2">
      <c r="A32" s="1" t="s">
        <v>71</v>
      </c>
      <c r="B32" s="2" t="s">
        <v>72</v>
      </c>
      <c r="C32" s="14">
        <v>13453887</v>
      </c>
      <c r="D32" s="14">
        <v>0</v>
      </c>
      <c r="E32" s="14">
        <v>13453887</v>
      </c>
      <c r="F32" s="30">
        <v>12668602.85</v>
      </c>
      <c r="G32" s="14">
        <f t="shared" si="3"/>
        <v>94.163142963814096</v>
      </c>
      <c r="H32" s="14">
        <f t="shared" si="2"/>
        <v>94.163142963814096</v>
      </c>
      <c r="I32" s="34" t="s">
        <v>104</v>
      </c>
      <c r="K32" s="21"/>
    </row>
    <row r="33" spans="1:11" x14ac:dyDescent="0.2">
      <c r="A33" s="9" t="s">
        <v>57</v>
      </c>
      <c r="B33" s="10" t="s">
        <v>58</v>
      </c>
      <c r="C33" s="11">
        <f>C34</f>
        <v>1528515000</v>
      </c>
      <c r="D33" s="11">
        <f>D34+D39</f>
        <v>38031778.759999998</v>
      </c>
      <c r="E33" s="11">
        <f>E34+E39</f>
        <v>1566546778.7599998</v>
      </c>
      <c r="F33" s="11">
        <f>F34+F39</f>
        <v>1548141603.7399998</v>
      </c>
      <c r="G33" s="11">
        <f t="shared" si="3"/>
        <v>101.28403082338085</v>
      </c>
      <c r="H33" s="11">
        <f t="shared" si="2"/>
        <v>98.825111687084856</v>
      </c>
      <c r="I33" s="32"/>
      <c r="K33" s="21"/>
    </row>
    <row r="34" spans="1:11" ht="25.5" x14ac:dyDescent="0.2">
      <c r="A34" s="3" t="s">
        <v>59</v>
      </c>
      <c r="B34" s="4" t="s">
        <v>60</v>
      </c>
      <c r="C34" s="12">
        <f t="shared" ref="C34:F34" si="12">C35+C36+C37+C38</f>
        <v>1528515000</v>
      </c>
      <c r="D34" s="12">
        <f t="shared" si="12"/>
        <v>37689592.159999996</v>
      </c>
      <c r="E34" s="12">
        <f t="shared" si="12"/>
        <v>1566204592.1599998</v>
      </c>
      <c r="F34" s="12">
        <f t="shared" si="12"/>
        <v>1547799417.1399999</v>
      </c>
      <c r="G34" s="12">
        <f t="shared" si="3"/>
        <v>101.2616439576975</v>
      </c>
      <c r="H34" s="12">
        <f t="shared" si="2"/>
        <v>98.824854995820388</v>
      </c>
      <c r="I34" s="33"/>
      <c r="K34" s="21"/>
    </row>
    <row r="35" spans="1:11" x14ac:dyDescent="0.2">
      <c r="A35" s="1" t="s">
        <v>61</v>
      </c>
      <c r="B35" s="4" t="s">
        <v>62</v>
      </c>
      <c r="C35" s="14">
        <v>267164000</v>
      </c>
      <c r="D35" s="14">
        <v>-11455000</v>
      </c>
      <c r="E35" s="28">
        <v>255709000</v>
      </c>
      <c r="F35" s="30">
        <v>255709000</v>
      </c>
      <c r="G35" s="14">
        <f t="shared" si="3"/>
        <v>95.712371427288119</v>
      </c>
      <c r="H35" s="14">
        <f t="shared" si="2"/>
        <v>100</v>
      </c>
      <c r="I35" s="34"/>
      <c r="K35" s="21"/>
    </row>
    <row r="36" spans="1:11" ht="25.5" x14ac:dyDescent="0.2">
      <c r="A36" s="1" t="s">
        <v>73</v>
      </c>
      <c r="B36" s="4" t="s">
        <v>63</v>
      </c>
      <c r="C36" s="14">
        <v>542061200</v>
      </c>
      <c r="D36" s="14">
        <v>55311592.159999996</v>
      </c>
      <c r="E36" s="28">
        <v>597372792.15999997</v>
      </c>
      <c r="F36" s="30">
        <v>587367058.52999997</v>
      </c>
      <c r="G36" s="14">
        <f t="shared" si="3"/>
        <v>108.35807073629324</v>
      </c>
      <c r="H36" s="14">
        <f t="shared" si="2"/>
        <v>98.325043630825419</v>
      </c>
      <c r="I36" s="34" t="s">
        <v>88</v>
      </c>
      <c r="K36" s="21"/>
    </row>
    <row r="37" spans="1:11" x14ac:dyDescent="0.2">
      <c r="A37" s="1" t="s">
        <v>64</v>
      </c>
      <c r="B37" s="4" t="s">
        <v>65</v>
      </c>
      <c r="C37" s="16">
        <v>667453300</v>
      </c>
      <c r="D37" s="16">
        <v>-2467000</v>
      </c>
      <c r="E37" s="28">
        <v>664986300</v>
      </c>
      <c r="F37" s="30">
        <v>657659258.61000001</v>
      </c>
      <c r="G37" s="14">
        <f t="shared" si="3"/>
        <v>98.53262522037123</v>
      </c>
      <c r="H37" s="14">
        <f t="shared" si="2"/>
        <v>98.898166565236011</v>
      </c>
      <c r="I37" s="34"/>
      <c r="K37" s="21"/>
    </row>
    <row r="38" spans="1:11" x14ac:dyDescent="0.2">
      <c r="A38" s="1" t="s">
        <v>66</v>
      </c>
      <c r="B38" s="4" t="s">
        <v>67</v>
      </c>
      <c r="C38" s="16">
        <v>51836500</v>
      </c>
      <c r="D38" s="16">
        <v>-3700000</v>
      </c>
      <c r="E38" s="28">
        <v>48136500</v>
      </c>
      <c r="F38" s="30">
        <v>47064100</v>
      </c>
      <c r="G38" s="14">
        <f t="shared" si="3"/>
        <v>90.79335989119636</v>
      </c>
      <c r="H38" s="14">
        <f t="shared" si="2"/>
        <v>97.77216872851163</v>
      </c>
      <c r="I38" s="34"/>
      <c r="K38" s="21"/>
    </row>
    <row r="39" spans="1:11" x14ac:dyDescent="0.2">
      <c r="A39" s="36" t="s">
        <v>78</v>
      </c>
      <c r="B39" s="26" t="s">
        <v>79</v>
      </c>
      <c r="C39" s="13">
        <f t="shared" ref="C39:F39" si="13">C40</f>
        <v>0</v>
      </c>
      <c r="D39" s="13">
        <f t="shared" si="13"/>
        <v>342186.6</v>
      </c>
      <c r="E39" s="13">
        <f t="shared" si="13"/>
        <v>342186.6</v>
      </c>
      <c r="F39" s="13">
        <f t="shared" si="13"/>
        <v>342186.6</v>
      </c>
      <c r="G39" s="14"/>
      <c r="H39" s="12">
        <f t="shared" si="2"/>
        <v>100</v>
      </c>
      <c r="I39" s="20"/>
      <c r="K39" s="21"/>
    </row>
    <row r="40" spans="1:11" ht="25.5" x14ac:dyDescent="0.2">
      <c r="A40" s="37" t="s">
        <v>80</v>
      </c>
      <c r="B40" s="27" t="s">
        <v>81</v>
      </c>
      <c r="C40" s="16">
        <v>0</v>
      </c>
      <c r="D40" s="16">
        <v>342186.6</v>
      </c>
      <c r="E40" s="16">
        <v>342186.6</v>
      </c>
      <c r="F40" s="16">
        <v>342186.6</v>
      </c>
      <c r="G40" s="14"/>
      <c r="H40" s="14">
        <f t="shared" si="2"/>
        <v>100</v>
      </c>
      <c r="I40" s="17" t="s">
        <v>89</v>
      </c>
      <c r="K40" s="21"/>
    </row>
    <row r="41" spans="1:11" ht="20.25" customHeight="1" x14ac:dyDescent="0.2">
      <c r="A41" s="15" t="s">
        <v>74</v>
      </c>
      <c r="B41" s="15"/>
      <c r="C41" s="13">
        <f t="shared" ref="C41:F41" si="14">C6+C33</f>
        <v>2378495237</v>
      </c>
      <c r="D41" s="13">
        <f t="shared" si="14"/>
        <v>74685578.75999999</v>
      </c>
      <c r="E41" s="13">
        <f t="shared" ref="E41" si="15">E6+E33</f>
        <v>2453180815.7599998</v>
      </c>
      <c r="F41" s="13">
        <f t="shared" si="14"/>
        <v>2546674381.5199995</v>
      </c>
      <c r="G41" s="12">
        <f t="shared" si="3"/>
        <v>107.07082116053022</v>
      </c>
      <c r="H41" s="12">
        <f t="shared" si="2"/>
        <v>103.81111596664086</v>
      </c>
      <c r="I41" s="20"/>
      <c r="K41" s="21"/>
    </row>
    <row r="43" spans="1:11" x14ac:dyDescent="0.2">
      <c r="C43" s="21"/>
      <c r="D43" s="21"/>
      <c r="E43" s="21"/>
      <c r="F43" s="21"/>
      <c r="G43" s="21"/>
      <c r="H43" s="21"/>
    </row>
    <row r="44" spans="1:11" x14ac:dyDescent="0.2">
      <c r="C44" s="21"/>
      <c r="D44" s="21"/>
    </row>
    <row r="45" spans="1:11" x14ac:dyDescent="0.2">
      <c r="C45" s="21"/>
      <c r="D45" s="21"/>
      <c r="E45" s="21"/>
      <c r="F45" s="21"/>
      <c r="G45" s="21"/>
      <c r="H45" s="21"/>
    </row>
    <row r="46" spans="1:11" x14ac:dyDescent="0.2">
      <c r="C46" s="22"/>
      <c r="E46" s="21"/>
      <c r="F46" s="21"/>
      <c r="G46" s="21"/>
      <c r="H46" s="21"/>
    </row>
  </sheetData>
  <mergeCells count="1">
    <mergeCell ref="A2:I2"/>
  </mergeCells>
  <phoneticPr fontId="5" type="noConversion"/>
  <pageMargins left="0.59055118110236227" right="0.31496062992125984" top="0.51181102362204722" bottom="0.51181102362204722" header="0.39370078740157483" footer="0.39370078740157483"/>
  <pageSetup paperSize="9" scale="47" fitToHeight="0" orientation="portrait" r:id="rId1"/>
  <headerFooter alignWithMargins="0"/>
  <ignoredErrors>
    <ignoredError sqref="A5:D5 E5:F5 G5:I5" numberStoredAsText="1"/>
    <ignoredError sqref="C34 H7:H4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Доходы бюджета</vt:lpstr>
      <vt:lpstr>__bookmark_5</vt:lpstr>
      <vt:lpstr>'Доходы бюджета'!Заголовки_для_печати</vt:lpstr>
      <vt:lpstr>'Доходы бюджета'!Область_печати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User62</cp:lastModifiedBy>
  <cp:lastPrinted>2024-11-15T05:27:23Z</cp:lastPrinted>
  <dcterms:created xsi:type="dcterms:W3CDTF">2020-10-07T10:54:54Z</dcterms:created>
  <dcterms:modified xsi:type="dcterms:W3CDTF">2026-03-02T10:55:22Z</dcterms:modified>
</cp:coreProperties>
</file>